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christopherhelms/Downloads/"/>
    </mc:Choice>
  </mc:AlternateContent>
  <xr:revisionPtr revIDLastSave="0" documentId="8_{34788B64-E74F-8741-8F64-10F3405C7859}" xr6:coauthVersionLast="47" xr6:coauthVersionMax="47" xr10:uidLastSave="{00000000-0000-0000-0000-000000000000}"/>
  <bookViews>
    <workbookView xWindow="0" yWindow="660" windowWidth="46120" windowHeight="24020" tabRatio="500" activeTab="12" xr2:uid="{00000000-000D-0000-FFFF-FFFF00000000}"/>
  </bookViews>
  <sheets>
    <sheet name="Summary" sheetId="1" r:id="rId1"/>
    <sheet name="Specifications" sheetId="2" r:id="rId2"/>
    <sheet name="Wafer Flatness" sheetId="3" r:id="rId3"/>
    <sheet name="Loader Repeatability" sheetId="4" r:id="rId4"/>
    <sheet name="Focus Calibration" sheetId="5" r:id="rId5"/>
    <sheet name="LSA Tele &amp; Focus" sheetId="6" r:id="rId6"/>
    <sheet name="Stepping" sheetId="7" r:id="rId7"/>
    <sheet name="Reticle Rotation" sheetId="8" r:id="rId8"/>
    <sheet name="Distortion" sheetId="9" r:id="rId9"/>
    <sheet name="Alignment Accuracy EGA" sheetId="10" r:id="rId10"/>
    <sheet name="Stage Running" sheetId="11" r:id="rId11"/>
    <sheet name="Uniformity &amp; Power" sheetId="12" r:id="rId12"/>
    <sheet name="Orthogonality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8" i="13" l="1"/>
  <c r="D38" i="13" s="1"/>
  <c r="F20" i="1" s="1"/>
  <c r="B11" i="10"/>
  <c r="D11" i="10" s="1"/>
  <c r="F17" i="1" s="1"/>
  <c r="B25" i="9"/>
  <c r="D25" i="9" s="1"/>
  <c r="F16" i="1" s="1"/>
  <c r="B19" i="8"/>
  <c r="D19" i="8" s="1"/>
  <c r="F15" i="1" s="1"/>
  <c r="B14" i="8"/>
  <c r="D14" i="1" s="1"/>
  <c r="D11" i="7"/>
  <c r="F13" i="1" s="1"/>
  <c r="B11" i="7"/>
  <c r="D25" i="6"/>
  <c r="F12" i="1" s="1"/>
  <c r="B25" i="6"/>
  <c r="B20" i="6"/>
  <c r="D20" i="6" s="1"/>
  <c r="F11" i="1" s="1"/>
  <c r="B16" i="4"/>
  <c r="D16" i="4" s="1"/>
  <c r="F9" i="1" s="1"/>
  <c r="B11" i="4"/>
  <c r="D8" i="1" s="1"/>
  <c r="D26" i="3"/>
  <c r="F7" i="1" s="1"/>
  <c r="B26" i="3"/>
  <c r="D20" i="1"/>
  <c r="D17" i="1"/>
  <c r="D16" i="1"/>
  <c r="D13" i="1"/>
  <c r="D12" i="1"/>
  <c r="D11" i="1"/>
  <c r="D7" i="1"/>
  <c r="D9" i="1" l="1"/>
  <c r="D15" i="1"/>
  <c r="D11" i="4"/>
  <c r="F8" i="1" s="1"/>
  <c r="D14" i="8"/>
  <c r="F14" i="1" s="1"/>
</calcChain>
</file>

<file path=xl/sharedStrings.xml><?xml version="1.0" encoding="utf-8"?>
<sst xmlns="http://schemas.openxmlformats.org/spreadsheetml/2006/main" count="349" uniqueCount="212">
  <si>
    <t>NSR-2005i8A  Phototest Summary</t>
  </si>
  <si>
    <t>Resolution 0.5 µm   |   6" wafer   |   Source: phototest report, June 2024. Values transcribed from on-tool screen captures.</t>
  </si>
  <si>
    <t>Tool meets every parameter that carries a stated specification.</t>
  </si>
  <si>
    <t>Parameter</t>
  </si>
  <si>
    <t>Specification</t>
  </si>
  <si>
    <t>Limit</t>
  </si>
  <si>
    <t>Measured</t>
  </si>
  <si>
    <t>Units</t>
  </si>
  <si>
    <t>Result</t>
  </si>
  <si>
    <t>Detail</t>
  </si>
  <si>
    <t>Wafer Flatness (Max-Min)</t>
  </si>
  <si>
    <t>≤ 25</t>
  </si>
  <si>
    <t>1/10 µm</t>
  </si>
  <si>
    <t>Wafer Flatness</t>
  </si>
  <si>
    <t>Loader Repeatability  Sigma(n-1)</t>
  </si>
  <si>
    <t>≤ 5</t>
  </si>
  <si>
    <t>µm</t>
  </si>
  <si>
    <t>Loader Repeatability</t>
  </si>
  <si>
    <t>Loader Repeatability  Max-Min</t>
  </si>
  <si>
    <t>≤ 15</t>
  </si>
  <si>
    <t>Focus Calibration</t>
  </si>
  <si>
    <t>operational</t>
  </si>
  <si>
    <t>see sheet</t>
  </si>
  <si>
    <t>Info</t>
  </si>
  <si>
    <t>LSA Telecentricity</t>
  </si>
  <si>
    <t>≤ 2</t>
  </si>
  <si>
    <t>mrad</t>
  </si>
  <si>
    <t>LSA Tele &amp; Focus</t>
  </si>
  <si>
    <t>LSA Best Focus</t>
  </si>
  <si>
    <t>Stepping (3-sigma)</t>
  </si>
  <si>
    <t>≤ 0.070</t>
  </si>
  <si>
    <t>Stepping</t>
  </si>
  <si>
    <t>Reticle Rotation  Ravr</t>
  </si>
  <si>
    <t>≤ ±0.020</t>
  </si>
  <si>
    <t>Reticle Rotation</t>
  </si>
  <si>
    <t>Reticle Rotation  Rrep</t>
  </si>
  <si>
    <t>Distortion</t>
  </si>
  <si>
    <t>≤ ±0.070</t>
  </si>
  <si>
    <t>Alignment Accuracy (EGA)</t>
  </si>
  <si>
    <t>≤ ±0.110</t>
  </si>
  <si>
    <t>Alignment Accuracy EGA</t>
  </si>
  <si>
    <t>Stage Running (Sigma)</t>
  </si>
  <si>
    <t>reference</t>
  </si>
  <si>
    <t>Stage Running</t>
  </si>
  <si>
    <t>Illumination Uniformity</t>
  </si>
  <si>
    <t>%</t>
  </si>
  <si>
    <t>Uniformity &amp; Power</t>
  </si>
  <si>
    <t>Orthogonality</t>
  </si>
  <si>
    <t>≤ ±0.48</t>
  </si>
  <si>
    <t>NSR-2005i8A  Configuration</t>
  </si>
  <si>
    <t>Source: phototest report, June 2024. Values transcribed from on-tool screen captures.</t>
  </si>
  <si>
    <t>Value</t>
  </si>
  <si>
    <t>Identification</t>
  </si>
  <si>
    <t>Date of Manufacture</t>
  </si>
  <si>
    <t>01 August 1991</t>
  </si>
  <si>
    <t>Computer Type</t>
  </si>
  <si>
    <t>PDP11</t>
  </si>
  <si>
    <t>MCS2 Version</t>
  </si>
  <si>
    <t>2.4B</t>
  </si>
  <si>
    <t>Imaging / Optics</t>
  </si>
  <si>
    <t>Resolution</t>
  </si>
  <si>
    <t>0.5 µm</t>
  </si>
  <si>
    <t>Reticle Size</t>
  </si>
  <si>
    <t>5 inch</t>
  </si>
  <si>
    <t>Field Sizes</t>
  </si>
  <si>
    <t>15 / 17.5 / 20 mm</t>
  </si>
  <si>
    <t>Wafer Size</t>
  </si>
  <si>
    <t>6" Flat</t>
  </si>
  <si>
    <t>Alignment &amp; Focus</t>
  </si>
  <si>
    <t>FIA</t>
  </si>
  <si>
    <t>Yes</t>
  </si>
  <si>
    <t>LSA</t>
  </si>
  <si>
    <t>LIA</t>
  </si>
  <si>
    <t>Autofocus</t>
  </si>
  <si>
    <t>Single Point</t>
  </si>
  <si>
    <t>Levelling</t>
  </si>
  <si>
    <t>Stage &amp; Handling</t>
  </si>
  <si>
    <t>Chuck Type</t>
  </si>
  <si>
    <t>Ceramic ring chuck</t>
  </si>
  <si>
    <t>Wafer Stage</t>
  </si>
  <si>
    <t>Ballscrew</t>
  </si>
  <si>
    <t>PPD</t>
  </si>
  <si>
    <t>No</t>
  </si>
  <si>
    <t>Reticle Libraries</t>
  </si>
  <si>
    <t>1</t>
  </si>
  <si>
    <t>Wafer Loader</t>
  </si>
  <si>
    <t>Type 1</t>
  </si>
  <si>
    <t>Wafer Loader Prealignment 2</t>
  </si>
  <si>
    <t>Barcode Reader</t>
  </si>
  <si>
    <t>Wafer Loader Indexers</t>
  </si>
  <si>
    <t>2</t>
  </si>
  <si>
    <t>NSR-2005i8A  Wafer Flatness</t>
  </si>
  <si>
    <t>Units: 1/10 µm   |   Measured 24-JUN-24 13:05:03   |   Source: phototest report, June 2024. Values transcribed from on-tool screen captures.</t>
  </si>
  <si>
    <t>R\C</t>
  </si>
  <si>
    <t>Result vs Specification</t>
  </si>
  <si>
    <t>Metric</t>
  </si>
  <si>
    <t>Spec Limit</t>
  </si>
  <si>
    <t>Max - Min</t>
  </si>
  <si>
    <t>Range across wafer; spec = on-tool stated limit</t>
  </si>
  <si>
    <t>NSR-2005i8A  Wafer Loader Repeatability</t>
  </si>
  <si>
    <t>60 cycles   |   Units: µm   |   24-JUN-24 16:45:39   |   Source: phototest report, June 2024. Values transcribed from on-tool screen captures.</t>
  </si>
  <si>
    <t>60 Times</t>
  </si>
  <si>
    <t>Y</t>
  </si>
  <si>
    <t>THETA</t>
  </si>
  <si>
    <t>X</t>
  </si>
  <si>
    <t>Mean</t>
  </si>
  <si>
    <t>Sigma(n-1)</t>
  </si>
  <si>
    <t>Maximum-Minimum</t>
  </si>
  <si>
    <t>Worst Sigma(n-1)</t>
  </si>
  <si>
    <t>Worst Max-Min</t>
  </si>
  <si>
    <t>NSR-2005i8A  Focus Calibration</t>
  </si>
  <si>
    <t>Process Program</t>
  </si>
  <si>
    <t>EGA/156USR6.EGA</t>
  </si>
  <si>
    <t>Comment</t>
  </si>
  <si>
    <t>EGA (enhanced global alignment) - Overlay accuracy check</t>
  </si>
  <si>
    <t>Reticle Name</t>
  </si>
  <si>
    <t>R1505A</t>
  </si>
  <si>
    <t>Reticle Rotation [µm]</t>
  </si>
  <si>
    <t>-0.004</t>
  </si>
  <si>
    <t>Focus Calibration Result [µm]</t>
  </si>
  <si>
    <t>-0.029</t>
  </si>
  <si>
    <t>Wafer Focus Adjustment [µm]</t>
  </si>
  <si>
    <t>Max - Min [µm]</t>
  </si>
  <si>
    <t>0</t>
  </si>
  <si>
    <t>NSR-2005i8A  LSA Telecentricity &amp; Focus</t>
  </si>
  <si>
    <t>MID 014   |   27-JUN-24 13:09:45   |   Source: phototest report, June 2024. Values transcribed from on-tool screen captures.</t>
  </si>
  <si>
    <t>LSA-X</t>
  </si>
  <si>
    <t>#</t>
  </si>
  <si>
    <t>TELECEN [mrad]</t>
  </si>
  <si>
    <t>BEST FOCUS [µm]</t>
  </si>
  <si>
    <t>AVE</t>
  </si>
  <si>
    <t>LSA-Y</t>
  </si>
  <si>
    <t>Worst |TELECEN| (AVE)</t>
  </si>
  <si>
    <t>Worst |BEST FOCUS| (AVE)</t>
  </si>
  <si>
    <t>NSR-2005i8A  Stepping</t>
  </si>
  <si>
    <t>2 wafers   |   Source: phototest report, June 2024. Values transcribed from on-tool screen captures.</t>
  </si>
  <si>
    <t>Operation Mode</t>
  </si>
  <si>
    <t>Wafer No.</t>
  </si>
  <si>
    <t>Xsig</t>
  </si>
  <si>
    <t>Xavr</t>
  </si>
  <si>
    <t>Ysig</t>
  </si>
  <si>
    <t>Yavr</t>
  </si>
  <si>
    <t>Total</t>
  </si>
  <si>
    <t>Worst 3-sigma</t>
  </si>
  <si>
    <t>3 x worst-axis sigma (Total)</t>
  </si>
  <si>
    <t>NSR-2005i8A  Reticle Rotation</t>
  </si>
  <si>
    <t>5 reads   |   Source: phototest report, June 2024. Values transcribed from on-tool screen captures.</t>
  </si>
  <si>
    <t>Rotation</t>
  </si>
  <si>
    <t>Rrep</t>
  </si>
  <si>
    <t>Ravr</t>
  </si>
  <si>
    <t>|Ravr|</t>
  </si>
  <si>
    <t>|Rrep|</t>
  </si>
  <si>
    <t>NSR-2005i8A  Distortion</t>
  </si>
  <si>
    <t>15 mm field, 16 points   |   26-JUN-2024 16:51   |   Source: phototest report, June 2024. Values transcribed from on-tool screen captures.</t>
  </si>
  <si>
    <t>Calculate Results</t>
  </si>
  <si>
    <t>16-Point Displacement Map</t>
  </si>
  <si>
    <t>X [µm]</t>
  </si>
  <si>
    <t>Y [µm]</t>
  </si>
  <si>
    <t>Point</t>
  </si>
  <si>
    <t>Target rotation</t>
  </si>
  <si>
    <t>Right-Left rot.</t>
  </si>
  <si>
    <t>Max</t>
  </si>
  <si>
    <t>Min</t>
  </si>
  <si>
    <t>Diff.</t>
  </si>
  <si>
    <t>Mx-Mn</t>
  </si>
  <si>
    <t>Shift</t>
  </si>
  <si>
    <t>|S|max</t>
  </si>
  <si>
    <t>Reduction</t>
  </si>
  <si>
    <t>Setup</t>
  </si>
  <si>
    <t>Address file</t>
  </si>
  <si>
    <t>15DIS6</t>
  </si>
  <si>
    <t>Reticle file</t>
  </si>
  <si>
    <t>Reticle err</t>
  </si>
  <si>
    <t>On</t>
  </si>
  <si>
    <t>Rotat. mode</t>
  </si>
  <si>
    <t>Vector</t>
  </si>
  <si>
    <t>Worst |single-axis|</t>
  </si>
  <si>
    <t>Worst of Max/Min X,Y residual</t>
  </si>
  <si>
    <t>NSR-2005i8A  Alignment Accuracy EGA</t>
  </si>
  <si>
    <t>Registration</t>
  </si>
  <si>
    <t>Worst [Ave]+[3sig]</t>
  </si>
  <si>
    <t>|Avg| + 3-sigma, worst axis (Total)</t>
  </si>
  <si>
    <t>NSR-2005i8A  Stage Running</t>
  </si>
  <si>
    <t>Error Map X, Cycle 4 (all values zero)   |   Source: phototest report, June 2024. Values transcribed from on-tool screen captures.</t>
  </si>
  <si>
    <t>Summary</t>
  </si>
  <si>
    <t>Statistic</t>
  </si>
  <si>
    <t>Sigma</t>
  </si>
  <si>
    <t>Step Pitch</t>
  </si>
  <si>
    <t>Probe set: YST 23A / YSTX 23A</t>
  </si>
  <si>
    <t>NSR-2005i8A  Illumination Uniformity &amp; Power</t>
  </si>
  <si>
    <t>Lamp map 11x13, FLASH   |   28-JUN-24 13:50:30, MID 014   |   Source: phototest report, June 2024. Values transcribed from on-tool screen captures.</t>
  </si>
  <si>
    <t>Average</t>
  </si>
  <si>
    <t>Illumination uniformity (+/-)</t>
  </si>
  <si>
    <t>Uniformity of 4-corner (+/-)</t>
  </si>
  <si>
    <t>Uniformity of center-corner (+/-)</t>
  </si>
  <si>
    <t>NSR-2005i8A  Orthogonality</t>
  </si>
  <si>
    <t>EGA monitor, 0 deg &amp; 90 deg   |   Source: phototest report, June 2024. Values transcribed from on-tool screen captures.</t>
  </si>
  <si>
    <t>ORTM (0 deg)</t>
  </si>
  <si>
    <t>ORTM90 (90 deg)</t>
  </si>
  <si>
    <t>No.</t>
  </si>
  <si>
    <t>C</t>
  </si>
  <si>
    <t>R</t>
  </si>
  <si>
    <t>x [µm]</t>
  </si>
  <si>
    <t>y [µm]</t>
  </si>
  <si>
    <t>Scal x</t>
  </si>
  <si>
    <t>Scal y</t>
  </si>
  <si>
    <t>Orthog.</t>
  </si>
  <si>
    <t>Rot.</t>
  </si>
  <si>
    <t>Offset x</t>
  </si>
  <si>
    <t>Offset y</t>
  </si>
  <si>
    <t>Shot No.</t>
  </si>
  <si>
    <t>(ORTM + ORTM90)/2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</si>
</sst>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"/>
  </numFmts>
  <fonts count="12" x14ac:knownFonts="1">
    <font>
      <sz val="11"/>
      <color theme="1"/>
      <name val="Calibri"/>
      <family val="2"/>
      <charset val="1"/>
    </font>
    <font>
      <b/>
      <sz val="14"/>
      <color rgb="FF1F4E78"/>
      <name val="Arial"/>
      <family val="2"/>
    </font>
    <font>
      <sz val="9"/>
      <color rgb="FF595959"/>
      <name val="Arial"/>
      <family val="2"/>
    </font>
    <font>
      <b/>
      <sz val="10"/>
      <color rgb="FF375623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1F4E78"/>
      <name val="Arial"/>
      <family val="2"/>
    </font>
    <font>
      <sz val="9"/>
      <color rgb="FF808080"/>
      <name val="Arial"/>
      <family val="2"/>
    </font>
    <font>
      <b/>
      <sz val="10"/>
      <color rgb="FF7F6000"/>
      <name val="Arial"/>
      <family val="2"/>
    </font>
    <font>
      <b/>
      <sz val="11"/>
      <color rgb="FF1F4E78"/>
      <name val="Arial"/>
      <family val="2"/>
    </font>
    <font>
      <sz val="8"/>
      <color rgb="FF80808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FF2CC"/>
        <bgColor rgb="FFFCE4D6"/>
      </patternFill>
    </fill>
    <fill>
      <patternFill patternType="solid">
        <fgColor rgb="FFD6E4F0"/>
        <bgColor rgb="FFE2EFDA"/>
      </patternFill>
    </fill>
    <fill>
      <patternFill patternType="solid">
        <fgColor rgb="FFE2EFDA"/>
        <bgColor rgb="FFD6E4F0"/>
      </patternFill>
    </fill>
    <fill>
      <patternFill patternType="solid">
        <fgColor rgb="FFFCE4D6"/>
        <bgColor rgb="FFFFF2CC"/>
      </patternFill>
    </fill>
    <fill>
      <patternFill patternType="solid">
        <fgColor rgb="FFF2F7FC"/>
        <bgColor rgb="FFFFFFFF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3">
    <xf numFmtId="0" fontId="0" fillId="0" borderId="0" xfId="0"/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BFBFBF"/>
      <rgbColor rgb="FF808080"/>
      <rgbColor rgb="FF9999FF"/>
      <rgbColor rgb="FF993366"/>
      <rgbColor rgb="FFFFF2CC"/>
      <rgbColor rgb="FFF2F7FC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zoomScaleNormal="100" workbookViewId="0">
      <pane ySplit="6" topLeftCell="A7" activePane="bottomLeft" state="frozen"/>
      <selection pane="bottomLeft" activeCell="A2" sqref="A2:G2"/>
    </sheetView>
  </sheetViews>
  <sheetFormatPr baseColWidth="10" defaultColWidth="8.6640625" defaultRowHeight="15" x14ac:dyDescent="0.2"/>
  <cols>
    <col min="1" max="1" width="30" customWidth="1"/>
    <col min="2" max="2" width="14" customWidth="1"/>
    <col min="3" max="3" width="8" customWidth="1"/>
    <col min="4" max="4" width="12" customWidth="1"/>
    <col min="5" max="6" width="9" customWidth="1"/>
    <col min="7" max="7" width="22" customWidth="1"/>
  </cols>
  <sheetData>
    <row r="1" spans="1:7" ht="18" x14ac:dyDescent="0.2">
      <c r="A1" s="28" t="s">
        <v>0</v>
      </c>
      <c r="B1" s="28"/>
      <c r="C1" s="28"/>
      <c r="D1" s="28"/>
      <c r="E1" s="28"/>
      <c r="F1" s="28"/>
      <c r="G1" s="28"/>
    </row>
    <row r="2" spans="1:7" x14ac:dyDescent="0.2">
      <c r="A2" s="29" t="s">
        <v>1</v>
      </c>
      <c r="B2" s="29"/>
      <c r="C2" s="29"/>
      <c r="D2" s="29"/>
      <c r="E2" s="29"/>
      <c r="F2" s="29"/>
      <c r="G2" s="29"/>
    </row>
    <row r="4" spans="1:7" x14ac:dyDescent="0.2">
      <c r="A4" s="4" t="s">
        <v>2</v>
      </c>
    </row>
    <row r="6" spans="1:7" x14ac:dyDescent="0.2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</row>
    <row r="7" spans="1:7" x14ac:dyDescent="0.2">
      <c r="A7" s="6" t="s">
        <v>10</v>
      </c>
      <c r="B7" s="7" t="s">
        <v>11</v>
      </c>
      <c r="C7" s="6"/>
      <c r="D7" s="8">
        <f>'Wafer Flatness'!B26</f>
        <v>7</v>
      </c>
      <c r="E7" s="7" t="s">
        <v>12</v>
      </c>
      <c r="F7" s="9" t="str">
        <f>'Wafer Flatness'!D26</f>
        <v>PASS</v>
      </c>
      <c r="G7" s="10" t="s">
        <v>13</v>
      </c>
    </row>
    <row r="8" spans="1:7" x14ac:dyDescent="0.2">
      <c r="A8" s="6" t="s">
        <v>14</v>
      </c>
      <c r="B8" s="7" t="s">
        <v>15</v>
      </c>
      <c r="C8" s="6"/>
      <c r="D8" s="8">
        <f>'Loader Repeatability'!B11</f>
        <v>2.13</v>
      </c>
      <c r="E8" s="7" t="s">
        <v>16</v>
      </c>
      <c r="F8" s="9" t="str">
        <f>'Loader Repeatability'!D11</f>
        <v>PASS</v>
      </c>
      <c r="G8" s="10" t="s">
        <v>17</v>
      </c>
    </row>
    <row r="9" spans="1:7" x14ac:dyDescent="0.2">
      <c r="A9" s="6" t="s">
        <v>18</v>
      </c>
      <c r="B9" s="7" t="s">
        <v>19</v>
      </c>
      <c r="C9" s="6"/>
      <c r="D9" s="8">
        <f>'Loader Repeatability'!B16</f>
        <v>9.57</v>
      </c>
      <c r="E9" s="7" t="s">
        <v>16</v>
      </c>
      <c r="F9" s="9" t="str">
        <f>'Loader Repeatability'!D16</f>
        <v>PASS</v>
      </c>
      <c r="G9" s="10" t="s">
        <v>17</v>
      </c>
    </row>
    <row r="10" spans="1:7" x14ac:dyDescent="0.2">
      <c r="A10" s="6" t="s">
        <v>20</v>
      </c>
      <c r="B10" s="7" t="s">
        <v>21</v>
      </c>
      <c r="C10" s="6"/>
      <c r="D10" s="11" t="s">
        <v>22</v>
      </c>
      <c r="E10" s="7" t="s">
        <v>16</v>
      </c>
      <c r="F10" s="12" t="s">
        <v>23</v>
      </c>
      <c r="G10" s="10" t="s">
        <v>20</v>
      </c>
    </row>
    <row r="11" spans="1:7" x14ac:dyDescent="0.2">
      <c r="A11" s="6" t="s">
        <v>24</v>
      </c>
      <c r="B11" s="7" t="s">
        <v>25</v>
      </c>
      <c r="C11" s="6"/>
      <c r="D11" s="8">
        <f>'LSA Tele &amp; Focus'!B20</f>
        <v>1.3979999999999999</v>
      </c>
      <c r="E11" s="7" t="s">
        <v>26</v>
      </c>
      <c r="F11" s="9" t="str">
        <f>'LSA Tele &amp; Focus'!D20</f>
        <v>PASS</v>
      </c>
      <c r="G11" s="10" t="s">
        <v>27</v>
      </c>
    </row>
    <row r="12" spans="1:7" x14ac:dyDescent="0.2">
      <c r="A12" s="6" t="s">
        <v>28</v>
      </c>
      <c r="B12" s="7" t="s">
        <v>25</v>
      </c>
      <c r="C12" s="6"/>
      <c r="D12" s="8">
        <f>'LSA Tele &amp; Focus'!B25</f>
        <v>1.5</v>
      </c>
      <c r="E12" s="7" t="s">
        <v>16</v>
      </c>
      <c r="F12" s="9" t="str">
        <f>'LSA Tele &amp; Focus'!D25</f>
        <v>PASS</v>
      </c>
      <c r="G12" s="10" t="s">
        <v>27</v>
      </c>
    </row>
    <row r="13" spans="1:7" x14ac:dyDescent="0.2">
      <c r="A13" s="6" t="s">
        <v>29</v>
      </c>
      <c r="B13" s="7" t="s">
        <v>30</v>
      </c>
      <c r="C13" s="6"/>
      <c r="D13" s="8">
        <f>Stepping!B11</f>
        <v>4.8000000000000001E-2</v>
      </c>
      <c r="E13" s="7" t="s">
        <v>16</v>
      </c>
      <c r="F13" s="9" t="str">
        <f>Stepping!D11</f>
        <v>PASS</v>
      </c>
      <c r="G13" s="10" t="s">
        <v>31</v>
      </c>
    </row>
    <row r="14" spans="1:7" x14ac:dyDescent="0.2">
      <c r="A14" s="6" t="s">
        <v>32</v>
      </c>
      <c r="B14" s="7" t="s">
        <v>33</v>
      </c>
      <c r="C14" s="6"/>
      <c r="D14" s="8">
        <f>'Reticle Rotation'!B14</f>
        <v>1.9E-2</v>
      </c>
      <c r="E14" s="7" t="s">
        <v>16</v>
      </c>
      <c r="F14" s="9" t="str">
        <f>'Reticle Rotation'!D14</f>
        <v>PASS</v>
      </c>
      <c r="G14" s="10" t="s">
        <v>34</v>
      </c>
    </row>
    <row r="15" spans="1:7" x14ac:dyDescent="0.2">
      <c r="A15" s="6" t="s">
        <v>35</v>
      </c>
      <c r="B15" s="7" t="s">
        <v>33</v>
      </c>
      <c r="C15" s="6"/>
      <c r="D15" s="8">
        <f>'Reticle Rotation'!B19</f>
        <v>1.0999999999999999E-2</v>
      </c>
      <c r="E15" s="7" t="s">
        <v>16</v>
      </c>
      <c r="F15" s="9" t="str">
        <f>'Reticle Rotation'!D19</f>
        <v>PASS</v>
      </c>
      <c r="G15" s="10" t="s">
        <v>34</v>
      </c>
    </row>
    <row r="16" spans="1:7" x14ac:dyDescent="0.2">
      <c r="A16" s="6" t="s">
        <v>36</v>
      </c>
      <c r="B16" s="7" t="s">
        <v>37</v>
      </c>
      <c r="C16" s="6"/>
      <c r="D16" s="8">
        <f>Distortion!B25</f>
        <v>5.8000000000000003E-2</v>
      </c>
      <c r="E16" s="7" t="s">
        <v>16</v>
      </c>
      <c r="F16" s="9" t="str">
        <f>Distortion!D25</f>
        <v>PASS</v>
      </c>
      <c r="G16" s="10" t="s">
        <v>36</v>
      </c>
    </row>
    <row r="17" spans="1:7" x14ac:dyDescent="0.2">
      <c r="A17" s="6" t="s">
        <v>38</v>
      </c>
      <c r="B17" s="7" t="s">
        <v>39</v>
      </c>
      <c r="C17" s="6"/>
      <c r="D17" s="8">
        <f>'Alignment Accuracy EGA'!B11</f>
        <v>8.8999999999999996E-2</v>
      </c>
      <c r="E17" s="7" t="s">
        <v>16</v>
      </c>
      <c r="F17" s="9" t="str">
        <f>'Alignment Accuracy EGA'!D11</f>
        <v>PASS</v>
      </c>
      <c r="G17" s="10" t="s">
        <v>40</v>
      </c>
    </row>
    <row r="18" spans="1:7" x14ac:dyDescent="0.2">
      <c r="A18" s="6" t="s">
        <v>41</v>
      </c>
      <c r="B18" s="7" t="s">
        <v>42</v>
      </c>
      <c r="C18" s="6"/>
      <c r="D18" s="11" t="s">
        <v>22</v>
      </c>
      <c r="E18" s="7" t="s">
        <v>16</v>
      </c>
      <c r="F18" s="12" t="s">
        <v>23</v>
      </c>
      <c r="G18" s="10" t="s">
        <v>43</v>
      </c>
    </row>
    <row r="19" spans="1:7" x14ac:dyDescent="0.2">
      <c r="A19" s="6" t="s">
        <v>44</v>
      </c>
      <c r="B19" s="7" t="s">
        <v>42</v>
      </c>
      <c r="C19" s="6"/>
      <c r="D19" s="11" t="s">
        <v>22</v>
      </c>
      <c r="E19" s="7" t="s">
        <v>45</v>
      </c>
      <c r="F19" s="12" t="s">
        <v>23</v>
      </c>
      <c r="G19" s="10" t="s">
        <v>46</v>
      </c>
    </row>
    <row r="20" spans="1:7" x14ac:dyDescent="0.2">
      <c r="A20" s="6" t="s">
        <v>47</v>
      </c>
      <c r="B20" s="7" t="s">
        <v>48</v>
      </c>
      <c r="C20" s="6"/>
      <c r="D20" s="8">
        <f>Orthogonality!B38</f>
        <v>0.20500000000000002</v>
      </c>
      <c r="E20" s="7" t="s">
        <v>16</v>
      </c>
      <c r="F20" s="9" t="str">
        <f>Orthogonality!D38</f>
        <v>PASS</v>
      </c>
      <c r="G20" s="10" t="s">
        <v>47</v>
      </c>
    </row>
  </sheetData>
  <mergeCells count="2">
    <mergeCell ref="A1:G1"/>
    <mergeCell ref="A2:G2"/>
  </mergeCell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showGridLines="0" zoomScaleNormal="100" workbookViewId="0">
      <selection sqref="A1:F1"/>
    </sheetView>
  </sheetViews>
  <sheetFormatPr baseColWidth="10" defaultColWidth="8.6640625" defaultRowHeight="15" x14ac:dyDescent="0.2"/>
  <cols>
    <col min="1" max="1" width="16" customWidth="1"/>
    <col min="2" max="6" width="11" customWidth="1"/>
  </cols>
  <sheetData>
    <row r="1" spans="1:6" ht="18" x14ac:dyDescent="0.2">
      <c r="A1" s="28" t="s">
        <v>178</v>
      </c>
      <c r="B1" s="28"/>
      <c r="C1" s="28"/>
      <c r="D1" s="28"/>
      <c r="E1" s="28"/>
      <c r="F1" s="28"/>
    </row>
    <row r="2" spans="1:6" x14ac:dyDescent="0.2">
      <c r="A2" s="29" t="s">
        <v>135</v>
      </c>
      <c r="B2" s="29"/>
      <c r="C2" s="29"/>
      <c r="D2" s="29"/>
      <c r="E2" s="29"/>
      <c r="F2" s="29"/>
    </row>
    <row r="4" spans="1:6" x14ac:dyDescent="0.2">
      <c r="A4" s="5" t="s">
        <v>136</v>
      </c>
      <c r="B4" s="5" t="s">
        <v>137</v>
      </c>
      <c r="C4" s="5" t="s">
        <v>138</v>
      </c>
      <c r="D4" s="5" t="s">
        <v>139</v>
      </c>
      <c r="E4" s="5" t="s">
        <v>140</v>
      </c>
      <c r="F4" s="5" t="s">
        <v>141</v>
      </c>
    </row>
    <row r="5" spans="1:6" x14ac:dyDescent="0.2">
      <c r="A5" s="6" t="s">
        <v>179</v>
      </c>
      <c r="B5" s="7">
        <v>1</v>
      </c>
      <c r="C5" s="8">
        <v>2.1000000000000001E-2</v>
      </c>
      <c r="D5" s="8">
        <v>-0.03</v>
      </c>
      <c r="E5" s="8">
        <v>1.4999999999999999E-2</v>
      </c>
      <c r="F5" s="8">
        <v>2.7E-2</v>
      </c>
    </row>
    <row r="6" spans="1:6" x14ac:dyDescent="0.2">
      <c r="A6" s="6"/>
      <c r="B6" s="7">
        <v>2</v>
      </c>
      <c r="C6" s="8">
        <v>0.01</v>
      </c>
      <c r="D6" s="8">
        <v>-1.9E-2</v>
      </c>
      <c r="E6" s="8">
        <v>1.7999999999999999E-2</v>
      </c>
      <c r="F6" s="8">
        <v>4.3999999999999997E-2</v>
      </c>
    </row>
    <row r="7" spans="1:6" x14ac:dyDescent="0.2">
      <c r="A7" s="20"/>
      <c r="B7" s="22" t="s">
        <v>142</v>
      </c>
      <c r="C7" s="23">
        <v>1.7000000000000001E-2</v>
      </c>
      <c r="D7" s="23">
        <v>-2.5000000000000001E-2</v>
      </c>
      <c r="E7" s="23">
        <v>1.7999999999999999E-2</v>
      </c>
      <c r="F7" s="23">
        <v>3.5000000000000003E-2</v>
      </c>
    </row>
    <row r="9" spans="1:6" x14ac:dyDescent="0.2">
      <c r="A9" s="18" t="s">
        <v>94</v>
      </c>
    </row>
    <row r="10" spans="1:6" x14ac:dyDescent="0.2">
      <c r="A10" s="13" t="s">
        <v>95</v>
      </c>
      <c r="B10" s="15" t="s">
        <v>6</v>
      </c>
      <c r="C10" s="15" t="s">
        <v>96</v>
      </c>
      <c r="D10" s="15" t="s">
        <v>8</v>
      </c>
    </row>
    <row r="11" spans="1:6" x14ac:dyDescent="0.2">
      <c r="A11" s="6" t="s">
        <v>180</v>
      </c>
      <c r="B11" s="8">
        <f>MAX(ABS(D7)+3*C7, ABS(F7)+3*E7)</f>
        <v>8.8999999999999996E-2</v>
      </c>
      <c r="C11" s="8">
        <v>0.11</v>
      </c>
      <c r="D11" s="9" t="str">
        <f>IF(B11&lt;=C11,"PASS","FAIL")</f>
        <v>PASS</v>
      </c>
      <c r="F11" s="19" t="s">
        <v>181</v>
      </c>
    </row>
  </sheetData>
  <mergeCells count="2">
    <mergeCell ref="A1:F1"/>
    <mergeCell ref="A2:F2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6"/>
  <sheetViews>
    <sheetView showGridLines="0" zoomScaleNormal="100" workbookViewId="0">
      <selection sqref="A1:Q1"/>
    </sheetView>
  </sheetViews>
  <sheetFormatPr baseColWidth="10" defaultColWidth="8.6640625" defaultRowHeight="15" x14ac:dyDescent="0.2"/>
  <cols>
    <col min="1" max="1" width="6" customWidth="1"/>
    <col min="2" max="16" width="4.5" customWidth="1"/>
  </cols>
  <sheetData>
    <row r="1" spans="1:17" ht="18" x14ac:dyDescent="0.2">
      <c r="A1" s="28" t="s">
        <v>182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">
      <c r="A2" s="29" t="s">
        <v>183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7" x14ac:dyDescent="0.2">
      <c r="A4" s="14" t="s">
        <v>93</v>
      </c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>
        <v>7</v>
      </c>
      <c r="I4" s="14">
        <v>8</v>
      </c>
      <c r="J4" s="14">
        <v>9</v>
      </c>
      <c r="K4" s="14">
        <v>10</v>
      </c>
      <c r="L4" s="14">
        <v>11</v>
      </c>
      <c r="M4" s="14">
        <v>12</v>
      </c>
      <c r="N4" s="14">
        <v>13</v>
      </c>
      <c r="O4" s="14">
        <v>14</v>
      </c>
      <c r="P4" s="14">
        <v>15</v>
      </c>
    </row>
    <row r="5" spans="1:17" x14ac:dyDescent="0.2">
      <c r="A5" s="15">
        <v>1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</row>
    <row r="6" spans="1:17" x14ac:dyDescent="0.2">
      <c r="A6" s="15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7" x14ac:dyDescent="0.2">
      <c r="A7" s="15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7" x14ac:dyDescent="0.2">
      <c r="A8" s="15">
        <v>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5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7" x14ac:dyDescent="0.2">
      <c r="A10" s="15">
        <v>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7" x14ac:dyDescent="0.2">
      <c r="A11" s="15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</row>
    <row r="12" spans="1:17" x14ac:dyDescent="0.2">
      <c r="A12" s="15">
        <v>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7" x14ac:dyDescent="0.2">
      <c r="A13" s="15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7" x14ac:dyDescent="0.2">
      <c r="A14" s="15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7" x14ac:dyDescent="0.2">
      <c r="A15" s="15">
        <v>11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7" x14ac:dyDescent="0.2">
      <c r="A16" s="15">
        <v>12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6" x14ac:dyDescent="0.2">
      <c r="A17" s="15">
        <v>13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6" x14ac:dyDescent="0.2">
      <c r="A18" s="15">
        <v>14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2">
      <c r="A19" s="15">
        <v>15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1" spans="1:16" x14ac:dyDescent="0.2">
      <c r="A21" s="18" t="s">
        <v>184</v>
      </c>
    </row>
    <row r="22" spans="1:16" ht="28" x14ac:dyDescent="0.2">
      <c r="A22" s="5" t="s">
        <v>185</v>
      </c>
      <c r="B22" s="5" t="s">
        <v>104</v>
      </c>
      <c r="C22" s="5" t="s">
        <v>102</v>
      </c>
      <c r="D22" s="5" t="s">
        <v>7</v>
      </c>
    </row>
    <row r="23" spans="1:16" x14ac:dyDescent="0.2">
      <c r="A23" s="20" t="s">
        <v>105</v>
      </c>
      <c r="B23" s="25">
        <v>3.9399999999999999E-3</v>
      </c>
      <c r="C23" s="25">
        <v>4.79E-3</v>
      </c>
      <c r="D23" s="7" t="s">
        <v>16</v>
      </c>
    </row>
    <row r="24" spans="1:16" x14ac:dyDescent="0.2">
      <c r="A24" s="20" t="s">
        <v>186</v>
      </c>
      <c r="B24" s="25">
        <v>1.038E-2</v>
      </c>
      <c r="C24" s="25">
        <v>1.2800000000000001E-2</v>
      </c>
      <c r="D24" s="7" t="s">
        <v>16</v>
      </c>
    </row>
    <row r="25" spans="1:16" x14ac:dyDescent="0.2">
      <c r="A25" s="20" t="s">
        <v>187</v>
      </c>
      <c r="B25" s="26">
        <v>15800</v>
      </c>
      <c r="C25" s="26">
        <v>17000</v>
      </c>
      <c r="D25" s="7" t="s">
        <v>16</v>
      </c>
    </row>
    <row r="26" spans="1:16" x14ac:dyDescent="0.2">
      <c r="A26" s="27" t="s">
        <v>188</v>
      </c>
    </row>
  </sheetData>
  <mergeCells count="2">
    <mergeCell ref="A1:Q1"/>
    <mergeCell ref="A2:Q2"/>
  </mergeCells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6"/>
  <sheetViews>
    <sheetView showGridLines="0" zoomScaleNormal="100" workbookViewId="0">
      <selection sqref="A1:L1"/>
    </sheetView>
  </sheetViews>
  <sheetFormatPr baseColWidth="10" defaultColWidth="8.6640625" defaultRowHeight="15" x14ac:dyDescent="0.2"/>
  <cols>
    <col min="1" max="1" width="30" customWidth="1"/>
    <col min="2" max="2" width="12" customWidth="1"/>
    <col min="3" max="12" width="5" customWidth="1"/>
  </cols>
  <sheetData>
    <row r="1" spans="1:12" ht="18" x14ac:dyDescent="0.2">
      <c r="A1" s="28" t="s">
        <v>189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">
      <c r="A2" s="29" t="s">
        <v>190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4" spans="1:12" x14ac:dyDescent="0.2">
      <c r="A4" s="14" t="s">
        <v>93</v>
      </c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>
        <v>7</v>
      </c>
      <c r="I4" s="14">
        <v>8</v>
      </c>
      <c r="J4" s="14">
        <v>9</v>
      </c>
      <c r="K4" s="14">
        <v>10</v>
      </c>
      <c r="L4" s="14">
        <v>11</v>
      </c>
    </row>
    <row r="5" spans="1:12" x14ac:dyDescent="0.2">
      <c r="A5" s="15">
        <v>1</v>
      </c>
      <c r="B5" s="1"/>
      <c r="C5" s="1"/>
      <c r="D5" s="1">
        <v>256</v>
      </c>
      <c r="E5" s="1">
        <v>255</v>
      </c>
      <c r="F5" s="1">
        <v>253</v>
      </c>
      <c r="G5" s="1">
        <v>254</v>
      </c>
      <c r="H5" s="1">
        <v>255</v>
      </c>
      <c r="I5" s="1">
        <v>259</v>
      </c>
      <c r="J5" s="1">
        <v>255</v>
      </c>
      <c r="K5" s="1"/>
      <c r="L5" s="1"/>
    </row>
    <row r="6" spans="1:12" x14ac:dyDescent="0.2">
      <c r="A6" s="15">
        <v>2</v>
      </c>
      <c r="B6" s="1"/>
      <c r="C6" s="1">
        <v>257</v>
      </c>
      <c r="D6" s="1">
        <v>257</v>
      </c>
      <c r="E6" s="1">
        <v>255</v>
      </c>
      <c r="F6" s="1">
        <v>257</v>
      </c>
      <c r="G6" s="1">
        <v>255</v>
      </c>
      <c r="H6" s="1">
        <v>256</v>
      </c>
      <c r="I6" s="1">
        <v>257</v>
      </c>
      <c r="J6" s="1">
        <v>257</v>
      </c>
      <c r="K6" s="1">
        <v>256</v>
      </c>
      <c r="L6" s="1"/>
    </row>
    <row r="7" spans="1:12" x14ac:dyDescent="0.2">
      <c r="A7" s="15">
        <v>3</v>
      </c>
      <c r="B7" s="1">
        <v>256</v>
      </c>
      <c r="C7" s="1">
        <v>257</v>
      </c>
      <c r="D7" s="1">
        <v>257</v>
      </c>
      <c r="E7" s="1">
        <v>256</v>
      </c>
      <c r="F7" s="1">
        <v>255</v>
      </c>
      <c r="G7" s="1">
        <v>257</v>
      </c>
      <c r="H7" s="1">
        <v>256</v>
      </c>
      <c r="I7" s="1">
        <v>256</v>
      </c>
      <c r="J7" s="1">
        <v>257</v>
      </c>
      <c r="K7" s="1">
        <v>257</v>
      </c>
      <c r="L7" s="1">
        <v>259</v>
      </c>
    </row>
    <row r="8" spans="1:12" x14ac:dyDescent="0.2">
      <c r="A8" s="15">
        <v>4</v>
      </c>
      <c r="B8" s="1">
        <v>254</v>
      </c>
      <c r="C8" s="1">
        <v>255</v>
      </c>
      <c r="D8" s="1">
        <v>256</v>
      </c>
      <c r="E8" s="1">
        <v>255</v>
      </c>
      <c r="F8" s="1">
        <v>254</v>
      </c>
      <c r="G8" s="1">
        <v>255</v>
      </c>
      <c r="H8" s="1">
        <v>255</v>
      </c>
      <c r="I8" s="1">
        <v>253</v>
      </c>
      <c r="J8" s="1">
        <v>255</v>
      </c>
      <c r="K8" s="1">
        <v>257</v>
      </c>
      <c r="L8" s="1">
        <v>255</v>
      </c>
    </row>
    <row r="9" spans="1:12" x14ac:dyDescent="0.2">
      <c r="A9" s="15">
        <v>5</v>
      </c>
      <c r="B9" s="1">
        <v>255</v>
      </c>
      <c r="C9" s="1">
        <v>255</v>
      </c>
      <c r="D9" s="1">
        <v>255</v>
      </c>
      <c r="E9" s="1">
        <v>253</v>
      </c>
      <c r="F9" s="1">
        <v>252</v>
      </c>
      <c r="G9" s="1">
        <v>253</v>
      </c>
      <c r="H9" s="1">
        <v>253</v>
      </c>
      <c r="I9" s="1">
        <v>253</v>
      </c>
      <c r="J9" s="1">
        <v>254</v>
      </c>
      <c r="K9" s="1">
        <v>255</v>
      </c>
      <c r="L9" s="1">
        <v>255</v>
      </c>
    </row>
    <row r="10" spans="1:12" x14ac:dyDescent="0.2">
      <c r="A10" s="15">
        <v>6</v>
      </c>
      <c r="B10" s="1">
        <v>253</v>
      </c>
      <c r="C10" s="1">
        <v>254</v>
      </c>
      <c r="D10" s="1">
        <v>254</v>
      </c>
      <c r="E10" s="1">
        <v>253</v>
      </c>
      <c r="F10" s="1">
        <v>253</v>
      </c>
      <c r="G10" s="1">
        <v>253</v>
      </c>
      <c r="H10" s="1">
        <v>253</v>
      </c>
      <c r="I10" s="1">
        <v>252</v>
      </c>
      <c r="J10" s="1">
        <v>253</v>
      </c>
      <c r="K10" s="1">
        <v>255</v>
      </c>
      <c r="L10" s="1">
        <v>254</v>
      </c>
    </row>
    <row r="11" spans="1:12" x14ac:dyDescent="0.2">
      <c r="A11" s="15">
        <v>7</v>
      </c>
      <c r="B11" s="1">
        <v>252</v>
      </c>
      <c r="C11" s="1">
        <v>252</v>
      </c>
      <c r="D11" s="1">
        <v>252</v>
      </c>
      <c r="E11" s="1">
        <v>252</v>
      </c>
      <c r="F11" s="1">
        <v>253</v>
      </c>
      <c r="G11" s="1">
        <v>253</v>
      </c>
      <c r="H11" s="1">
        <v>252</v>
      </c>
      <c r="I11" s="1">
        <v>252</v>
      </c>
      <c r="J11" s="1">
        <v>252</v>
      </c>
      <c r="K11" s="1">
        <v>253</v>
      </c>
      <c r="L11" s="1">
        <v>253</v>
      </c>
    </row>
    <row r="12" spans="1:12" x14ac:dyDescent="0.2">
      <c r="A12" s="15">
        <v>8</v>
      </c>
      <c r="B12" s="1">
        <v>251</v>
      </c>
      <c r="C12" s="1">
        <v>252</v>
      </c>
      <c r="D12" s="1">
        <v>251</v>
      </c>
      <c r="E12" s="1">
        <v>251</v>
      </c>
      <c r="F12" s="1">
        <v>252</v>
      </c>
      <c r="G12" s="1">
        <v>252</v>
      </c>
      <c r="H12" s="1">
        <v>251</v>
      </c>
      <c r="I12" s="1">
        <v>251</v>
      </c>
      <c r="J12" s="1">
        <v>252</v>
      </c>
      <c r="K12" s="1">
        <v>253</v>
      </c>
      <c r="L12" s="1">
        <v>254</v>
      </c>
    </row>
    <row r="13" spans="1:12" x14ac:dyDescent="0.2">
      <c r="A13" s="15">
        <v>9</v>
      </c>
      <c r="B13" s="1">
        <v>252</v>
      </c>
      <c r="C13" s="1">
        <v>252</v>
      </c>
      <c r="D13" s="1">
        <v>250</v>
      </c>
      <c r="E13" s="1">
        <v>250</v>
      </c>
      <c r="F13" s="1">
        <v>253</v>
      </c>
      <c r="G13" s="1">
        <v>252</v>
      </c>
      <c r="H13" s="1">
        <v>252</v>
      </c>
      <c r="I13" s="1">
        <v>252</v>
      </c>
      <c r="J13" s="1">
        <v>252</v>
      </c>
      <c r="K13" s="1">
        <v>254</v>
      </c>
      <c r="L13" s="1">
        <v>253</v>
      </c>
    </row>
    <row r="14" spans="1:12" x14ac:dyDescent="0.2">
      <c r="A14" s="15">
        <v>10</v>
      </c>
      <c r="B14" s="1">
        <v>251</v>
      </c>
      <c r="C14" s="1">
        <v>252</v>
      </c>
      <c r="D14" s="1">
        <v>250</v>
      </c>
      <c r="E14" s="1">
        <v>251</v>
      </c>
      <c r="F14" s="1">
        <v>251</v>
      </c>
      <c r="G14" s="1">
        <v>252</v>
      </c>
      <c r="H14" s="1">
        <v>251</v>
      </c>
      <c r="I14" s="1">
        <v>252</v>
      </c>
      <c r="J14" s="1">
        <v>252</v>
      </c>
      <c r="K14" s="1">
        <v>253</v>
      </c>
      <c r="L14" s="1">
        <v>253</v>
      </c>
    </row>
    <row r="15" spans="1:12" x14ac:dyDescent="0.2">
      <c r="A15" s="15">
        <v>11</v>
      </c>
      <c r="B15" s="1">
        <v>253</v>
      </c>
      <c r="C15" s="1">
        <v>253</v>
      </c>
      <c r="D15" s="1">
        <v>252</v>
      </c>
      <c r="E15" s="1">
        <v>252</v>
      </c>
      <c r="F15" s="1">
        <v>252</v>
      </c>
      <c r="G15" s="1">
        <v>251</v>
      </c>
      <c r="H15" s="1">
        <v>251</v>
      </c>
      <c r="I15" s="1">
        <v>252</v>
      </c>
      <c r="J15" s="1">
        <v>252</v>
      </c>
      <c r="K15" s="1">
        <v>252</v>
      </c>
      <c r="L15" s="1">
        <v>252</v>
      </c>
    </row>
    <row r="16" spans="1:12" x14ac:dyDescent="0.2">
      <c r="A16" s="15">
        <v>12</v>
      </c>
      <c r="B16" s="1"/>
      <c r="C16" s="1">
        <v>253</v>
      </c>
      <c r="D16" s="1">
        <v>253</v>
      </c>
      <c r="E16" s="1">
        <v>252</v>
      </c>
      <c r="F16" s="1">
        <v>252</v>
      </c>
      <c r="G16" s="1">
        <v>253</v>
      </c>
      <c r="H16" s="1">
        <v>252</v>
      </c>
      <c r="I16" s="1">
        <v>253</v>
      </c>
      <c r="J16" s="1">
        <v>254</v>
      </c>
      <c r="K16" s="1">
        <v>253</v>
      </c>
      <c r="L16" s="1"/>
    </row>
    <row r="17" spans="1:12" x14ac:dyDescent="0.2">
      <c r="A17" s="15">
        <v>13</v>
      </c>
      <c r="B17" s="1"/>
      <c r="C17" s="1"/>
      <c r="D17" s="1">
        <v>252</v>
      </c>
      <c r="E17" s="1">
        <v>251</v>
      </c>
      <c r="F17" s="1">
        <v>252</v>
      </c>
      <c r="G17" s="1">
        <v>252</v>
      </c>
      <c r="H17" s="1">
        <v>250</v>
      </c>
      <c r="I17" s="1">
        <v>252</v>
      </c>
      <c r="J17" s="1">
        <v>251</v>
      </c>
      <c r="K17" s="1"/>
      <c r="L17" s="1"/>
    </row>
    <row r="19" spans="1:12" x14ac:dyDescent="0.2">
      <c r="A19" s="18" t="s">
        <v>184</v>
      </c>
    </row>
    <row r="20" spans="1:12" ht="28" x14ac:dyDescent="0.2">
      <c r="A20" s="5" t="s">
        <v>95</v>
      </c>
      <c r="B20" s="5" t="s">
        <v>51</v>
      </c>
      <c r="C20" s="5" t="s">
        <v>7</v>
      </c>
    </row>
    <row r="21" spans="1:12" x14ac:dyDescent="0.2">
      <c r="A21" s="20" t="s">
        <v>161</v>
      </c>
      <c r="B21" s="2">
        <v>259.35000000000002</v>
      </c>
      <c r="C21" s="7"/>
    </row>
    <row r="22" spans="1:12" x14ac:dyDescent="0.2">
      <c r="A22" s="20" t="s">
        <v>162</v>
      </c>
      <c r="B22" s="2">
        <v>249.6</v>
      </c>
      <c r="C22" s="7"/>
    </row>
    <row r="23" spans="1:12" x14ac:dyDescent="0.2">
      <c r="A23" s="20" t="s">
        <v>191</v>
      </c>
      <c r="B23" s="2">
        <v>253.39</v>
      </c>
      <c r="C23" s="7"/>
    </row>
    <row r="24" spans="1:12" x14ac:dyDescent="0.2">
      <c r="A24" s="20" t="s">
        <v>192</v>
      </c>
      <c r="B24" s="2">
        <v>1.92</v>
      </c>
      <c r="C24" s="7" t="s">
        <v>45</v>
      </c>
    </row>
    <row r="25" spans="1:12" x14ac:dyDescent="0.2">
      <c r="A25" s="20" t="s">
        <v>193</v>
      </c>
      <c r="B25" s="2">
        <v>0.94</v>
      </c>
      <c r="C25" s="7" t="s">
        <v>45</v>
      </c>
    </row>
    <row r="26" spans="1:12" x14ac:dyDescent="0.2">
      <c r="A26" s="20" t="s">
        <v>194</v>
      </c>
      <c r="B26" s="2">
        <v>-0.34</v>
      </c>
      <c r="C26" s="7" t="s">
        <v>45</v>
      </c>
    </row>
  </sheetData>
  <mergeCells count="2">
    <mergeCell ref="A1:L1"/>
    <mergeCell ref="A2:L2"/>
  </mergeCells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8"/>
  <sheetViews>
    <sheetView showGridLines="0" tabSelected="1" zoomScaleNormal="100" workbookViewId="0">
      <selection activeCell="U38" sqref="U38"/>
    </sheetView>
  </sheetViews>
  <sheetFormatPr baseColWidth="10" defaultColWidth="8.6640625" defaultRowHeight="15" x14ac:dyDescent="0.2"/>
  <cols>
    <col min="1" max="1" width="8" customWidth="1"/>
    <col min="2" max="3" width="6" customWidth="1"/>
    <col min="4" max="5" width="9" customWidth="1"/>
    <col min="7" max="7" width="8" customWidth="1"/>
    <col min="8" max="9" width="6" customWidth="1"/>
    <col min="10" max="11" width="9" customWidth="1"/>
  </cols>
  <sheetData>
    <row r="1" spans="1:11" ht="18" x14ac:dyDescent="0.2">
      <c r="A1" s="28" t="s">
        <v>195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x14ac:dyDescent="0.2">
      <c r="A2" s="29" t="s">
        <v>196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1" x14ac:dyDescent="0.2">
      <c r="A4" s="18" t="s">
        <v>197</v>
      </c>
      <c r="G4" s="18" t="s">
        <v>198</v>
      </c>
    </row>
    <row r="5" spans="1:11" x14ac:dyDescent="0.2">
      <c r="A5" s="5" t="s">
        <v>199</v>
      </c>
      <c r="B5" s="5" t="s">
        <v>200</v>
      </c>
      <c r="C5" s="5" t="s">
        <v>201</v>
      </c>
      <c r="D5" s="5" t="s">
        <v>202</v>
      </c>
      <c r="E5" s="5" t="s">
        <v>203</v>
      </c>
      <c r="G5" s="5" t="s">
        <v>199</v>
      </c>
      <c r="H5" s="5" t="s">
        <v>200</v>
      </c>
      <c r="I5" s="5" t="s">
        <v>201</v>
      </c>
      <c r="J5" s="5" t="s">
        <v>202</v>
      </c>
      <c r="K5" s="5" t="s">
        <v>203</v>
      </c>
    </row>
    <row r="6" spans="1:11" x14ac:dyDescent="0.2">
      <c r="A6" s="7">
        <v>1</v>
      </c>
      <c r="B6" s="7">
        <v>8</v>
      </c>
      <c r="C6" s="7">
        <v>5</v>
      </c>
      <c r="D6" s="2">
        <v>0.04</v>
      </c>
      <c r="E6" s="2">
        <v>0</v>
      </c>
      <c r="G6" s="7">
        <v>1</v>
      </c>
      <c r="H6" s="7">
        <v>8</v>
      </c>
      <c r="I6" s="7">
        <v>5</v>
      </c>
      <c r="J6" s="2">
        <v>7.0000000000000007E-2</v>
      </c>
      <c r="K6" s="2">
        <v>-0.1</v>
      </c>
    </row>
    <row r="7" spans="1:11" x14ac:dyDescent="0.2">
      <c r="A7" s="7">
        <v>2</v>
      </c>
      <c r="B7" s="7">
        <v>4</v>
      </c>
      <c r="C7" s="7">
        <v>5</v>
      </c>
      <c r="D7" s="2">
        <v>0</v>
      </c>
      <c r="E7" s="2">
        <v>-0.02</v>
      </c>
      <c r="G7" s="7">
        <v>2</v>
      </c>
      <c r="H7" s="7">
        <v>6</v>
      </c>
      <c r="I7" s="7">
        <v>5</v>
      </c>
      <c r="J7" s="2">
        <v>0.06</v>
      </c>
      <c r="K7" s="2">
        <v>-0.09</v>
      </c>
    </row>
    <row r="8" spans="1:11" x14ac:dyDescent="0.2">
      <c r="A8" s="7">
        <v>3</v>
      </c>
      <c r="B8" s="7">
        <v>4</v>
      </c>
      <c r="C8" s="7">
        <v>4</v>
      </c>
      <c r="D8" s="2">
        <v>0.03</v>
      </c>
      <c r="E8" s="2">
        <v>-0.01</v>
      </c>
      <c r="G8" s="7">
        <v>3</v>
      </c>
      <c r="H8" s="7">
        <v>3</v>
      </c>
      <c r="I8" s="7">
        <v>4</v>
      </c>
      <c r="J8" s="2">
        <v>0.04</v>
      </c>
      <c r="K8" s="2">
        <v>-0.09</v>
      </c>
    </row>
    <row r="9" spans="1:11" x14ac:dyDescent="0.2">
      <c r="A9" s="7">
        <v>4</v>
      </c>
      <c r="B9" s="7">
        <v>5</v>
      </c>
      <c r="C9" s="7">
        <v>4</v>
      </c>
      <c r="D9" s="2">
        <v>0.02</v>
      </c>
      <c r="E9" s="2">
        <v>-0.01</v>
      </c>
      <c r="G9" s="7">
        <v>4</v>
      </c>
      <c r="H9" s="7">
        <v>4</v>
      </c>
      <c r="I9" s="7">
        <v>3</v>
      </c>
      <c r="J9" s="2">
        <v>0</v>
      </c>
      <c r="K9" s="2">
        <v>-0.08</v>
      </c>
    </row>
    <row r="10" spans="1:11" x14ac:dyDescent="0.2">
      <c r="A10" s="7">
        <v>5</v>
      </c>
      <c r="B10" s="7">
        <v>5</v>
      </c>
      <c r="C10" s="7">
        <v>5</v>
      </c>
      <c r="D10" s="2">
        <v>0.06</v>
      </c>
      <c r="E10" s="2">
        <v>-0.04</v>
      </c>
      <c r="G10" s="7">
        <v>5</v>
      </c>
      <c r="H10" s="7">
        <v>6</v>
      </c>
      <c r="I10" s="7">
        <v>2</v>
      </c>
      <c r="J10" s="2">
        <v>0.04</v>
      </c>
      <c r="K10" s="2">
        <v>-0.03</v>
      </c>
    </row>
    <row r="11" spans="1:11" x14ac:dyDescent="0.2">
      <c r="A11" s="7">
        <v>6</v>
      </c>
      <c r="B11" s="7">
        <v>4</v>
      </c>
      <c r="C11" s="7">
        <v>6</v>
      </c>
      <c r="D11" s="2">
        <v>0.03</v>
      </c>
      <c r="E11" s="2">
        <v>-7.0000000000000007E-2</v>
      </c>
      <c r="G11" s="7">
        <v>6</v>
      </c>
      <c r="H11" s="7">
        <v>9</v>
      </c>
      <c r="I11" s="7">
        <v>3</v>
      </c>
      <c r="J11" s="2">
        <v>0.09</v>
      </c>
      <c r="K11" s="2">
        <v>-0.08</v>
      </c>
    </row>
    <row r="12" spans="1:11" x14ac:dyDescent="0.2">
      <c r="A12" s="7">
        <v>7</v>
      </c>
      <c r="B12" s="7">
        <v>3</v>
      </c>
      <c r="C12" s="7">
        <v>6</v>
      </c>
      <c r="D12" s="2">
        <v>0.04</v>
      </c>
      <c r="E12" s="2">
        <v>-0.04</v>
      </c>
      <c r="G12" s="7">
        <v>7</v>
      </c>
      <c r="H12" s="7">
        <v>7</v>
      </c>
      <c r="I12" s="7">
        <v>4</v>
      </c>
      <c r="J12" s="2">
        <v>0.06</v>
      </c>
      <c r="K12" s="2">
        <v>-0.04</v>
      </c>
    </row>
    <row r="13" spans="1:11" x14ac:dyDescent="0.2">
      <c r="A13" s="7">
        <v>8</v>
      </c>
      <c r="B13" s="7">
        <v>3</v>
      </c>
      <c r="C13" s="7">
        <v>7</v>
      </c>
      <c r="D13" s="2">
        <v>-0.03</v>
      </c>
      <c r="E13" s="2">
        <v>-0.06</v>
      </c>
      <c r="G13" s="7">
        <v>8</v>
      </c>
      <c r="H13" s="7">
        <v>9</v>
      </c>
      <c r="I13" s="7">
        <v>4</v>
      </c>
      <c r="J13" s="2">
        <v>7.0000000000000007E-2</v>
      </c>
      <c r="K13" s="2">
        <v>0</v>
      </c>
    </row>
    <row r="14" spans="1:11" x14ac:dyDescent="0.2">
      <c r="A14" s="7">
        <v>9</v>
      </c>
      <c r="B14" s="7">
        <v>4</v>
      </c>
      <c r="C14" s="7">
        <v>8</v>
      </c>
      <c r="D14" s="2">
        <v>0.02</v>
      </c>
      <c r="E14" s="2">
        <v>-0.03</v>
      </c>
      <c r="G14" s="7">
        <v>9</v>
      </c>
      <c r="H14" s="7">
        <v>10</v>
      </c>
      <c r="I14" s="7">
        <v>6</v>
      </c>
      <c r="J14" s="2">
        <v>0.12</v>
      </c>
      <c r="K14" s="2">
        <v>-0.06</v>
      </c>
    </row>
    <row r="15" spans="1:11" x14ac:dyDescent="0.2">
      <c r="A15" s="7">
        <v>10</v>
      </c>
      <c r="B15" s="7">
        <v>4</v>
      </c>
      <c r="C15" s="7">
        <v>9</v>
      </c>
      <c r="D15" s="2">
        <v>0</v>
      </c>
      <c r="E15" s="2">
        <v>-0.01</v>
      </c>
      <c r="G15" s="7">
        <v>10</v>
      </c>
      <c r="H15" s="7">
        <v>9</v>
      </c>
      <c r="I15" s="7">
        <v>6</v>
      </c>
      <c r="J15" s="2">
        <v>0.13</v>
      </c>
      <c r="K15" s="2">
        <v>-7.0000000000000007E-2</v>
      </c>
    </row>
    <row r="16" spans="1:11" x14ac:dyDescent="0.2">
      <c r="A16" s="7">
        <v>11</v>
      </c>
      <c r="B16" s="7">
        <v>6</v>
      </c>
      <c r="C16" s="7">
        <v>9</v>
      </c>
      <c r="D16" s="2">
        <v>-0.01</v>
      </c>
      <c r="E16" s="2">
        <v>-0.02</v>
      </c>
      <c r="G16" s="7">
        <v>11</v>
      </c>
      <c r="H16" s="7">
        <v>9</v>
      </c>
      <c r="I16" s="7">
        <v>8</v>
      </c>
      <c r="J16" s="2">
        <v>0.1</v>
      </c>
      <c r="K16" s="2">
        <v>-7.0000000000000007E-2</v>
      </c>
    </row>
    <row r="17" spans="1:11" x14ac:dyDescent="0.2">
      <c r="A17" s="7">
        <v>12</v>
      </c>
      <c r="B17" s="7">
        <v>7</v>
      </c>
      <c r="C17" s="7">
        <v>8</v>
      </c>
      <c r="D17" s="2">
        <v>0.01</v>
      </c>
      <c r="E17" s="2">
        <v>-0.02</v>
      </c>
      <c r="G17" s="7">
        <v>12</v>
      </c>
      <c r="H17" s="7">
        <v>8</v>
      </c>
      <c r="I17" s="7">
        <v>9</v>
      </c>
      <c r="J17" s="2">
        <v>0.13</v>
      </c>
      <c r="K17" s="2">
        <v>-0.08</v>
      </c>
    </row>
    <row r="18" spans="1:11" x14ac:dyDescent="0.2">
      <c r="A18" s="7">
        <v>13</v>
      </c>
      <c r="B18" s="7">
        <v>8</v>
      </c>
      <c r="C18" s="7">
        <v>8</v>
      </c>
      <c r="D18" s="2">
        <v>0.03</v>
      </c>
      <c r="E18" s="2">
        <v>0.02</v>
      </c>
      <c r="G18" s="7">
        <v>13</v>
      </c>
      <c r="H18" s="7">
        <v>6</v>
      </c>
      <c r="I18" s="7">
        <v>10</v>
      </c>
      <c r="J18" s="2">
        <v>0.5</v>
      </c>
      <c r="K18" s="2">
        <v>-0.04</v>
      </c>
    </row>
    <row r="19" spans="1:11" x14ac:dyDescent="0.2">
      <c r="A19" s="7">
        <v>14</v>
      </c>
      <c r="B19" s="7">
        <v>8</v>
      </c>
      <c r="C19" s="7">
        <v>7</v>
      </c>
      <c r="D19" s="2">
        <v>0.05</v>
      </c>
      <c r="E19" s="2">
        <v>0.04</v>
      </c>
      <c r="G19" s="7">
        <v>14</v>
      </c>
      <c r="H19" s="7">
        <v>6</v>
      </c>
      <c r="I19" s="7">
        <v>9</v>
      </c>
      <c r="J19" s="2">
        <v>0.14000000000000001</v>
      </c>
      <c r="K19" s="2">
        <v>-0.14000000000000001</v>
      </c>
    </row>
    <row r="20" spans="1:11" x14ac:dyDescent="0.2">
      <c r="A20" s="7">
        <v>15</v>
      </c>
      <c r="B20" s="7">
        <v>8</v>
      </c>
      <c r="C20" s="7">
        <v>6</v>
      </c>
      <c r="D20" s="2">
        <v>0.03</v>
      </c>
      <c r="E20" s="2">
        <v>-0.04</v>
      </c>
      <c r="G20" s="7">
        <v>15</v>
      </c>
      <c r="H20" s="7">
        <v>4</v>
      </c>
      <c r="I20" s="7">
        <v>9</v>
      </c>
      <c r="J20" s="2">
        <v>0.12</v>
      </c>
      <c r="K20" s="2">
        <v>-0.09</v>
      </c>
    </row>
    <row r="21" spans="1:11" x14ac:dyDescent="0.2">
      <c r="A21" s="7">
        <v>16</v>
      </c>
      <c r="B21" s="7">
        <v>7</v>
      </c>
      <c r="C21" s="7">
        <v>6</v>
      </c>
      <c r="D21" s="2">
        <v>0.06</v>
      </c>
      <c r="E21" s="2">
        <v>-0.03</v>
      </c>
      <c r="G21" s="7">
        <v>16</v>
      </c>
      <c r="H21" s="7">
        <v>4</v>
      </c>
      <c r="I21" s="7">
        <v>8</v>
      </c>
      <c r="J21" s="2">
        <v>7.0000000000000007E-2</v>
      </c>
      <c r="K21" s="2">
        <v>-0.11</v>
      </c>
    </row>
    <row r="22" spans="1:11" x14ac:dyDescent="0.2">
      <c r="A22" s="7">
        <v>17</v>
      </c>
      <c r="B22" s="7">
        <v>6</v>
      </c>
      <c r="C22" s="7">
        <v>5</v>
      </c>
      <c r="D22" s="2">
        <v>0.03</v>
      </c>
      <c r="E22" s="2">
        <v>-0.02</v>
      </c>
      <c r="G22" s="7">
        <v>17</v>
      </c>
      <c r="H22" s="7">
        <v>2</v>
      </c>
      <c r="I22" s="7">
        <v>6</v>
      </c>
      <c r="J22" s="2">
        <v>0.13</v>
      </c>
      <c r="K22" s="2">
        <v>-0.1</v>
      </c>
    </row>
    <row r="23" spans="1:11" x14ac:dyDescent="0.2">
      <c r="A23" s="7">
        <v>18</v>
      </c>
      <c r="B23" s="7">
        <v>7</v>
      </c>
      <c r="C23" s="7">
        <v>4</v>
      </c>
      <c r="D23" s="2">
        <v>0.05</v>
      </c>
      <c r="E23" s="2">
        <v>0.02</v>
      </c>
      <c r="G23" s="7">
        <v>18</v>
      </c>
      <c r="H23" s="7">
        <v>4</v>
      </c>
      <c r="I23" s="7">
        <v>6</v>
      </c>
      <c r="J23" s="2">
        <v>0.08</v>
      </c>
      <c r="K23" s="2">
        <v>-0.08</v>
      </c>
    </row>
    <row r="24" spans="1:11" x14ac:dyDescent="0.2">
      <c r="A24" s="7">
        <v>19</v>
      </c>
      <c r="B24" s="7">
        <v>5</v>
      </c>
      <c r="C24" s="7">
        <v>5</v>
      </c>
      <c r="D24" s="2">
        <v>0.04</v>
      </c>
      <c r="E24" s="2">
        <v>-0.05</v>
      </c>
      <c r="G24" s="7">
        <v>19</v>
      </c>
      <c r="H24" s="7">
        <v>5</v>
      </c>
      <c r="I24" s="7">
        <v>6</v>
      </c>
      <c r="J24" s="2">
        <v>0.09</v>
      </c>
      <c r="K24" s="2">
        <v>-0.11</v>
      </c>
    </row>
    <row r="25" spans="1:11" x14ac:dyDescent="0.2">
      <c r="A25" s="7">
        <v>20</v>
      </c>
      <c r="B25" s="7">
        <v>6</v>
      </c>
      <c r="C25" s="7">
        <v>7</v>
      </c>
      <c r="D25" s="2">
        <v>0.11</v>
      </c>
      <c r="E25" s="2">
        <v>0</v>
      </c>
      <c r="G25" s="7">
        <v>20</v>
      </c>
      <c r="H25" s="7">
        <v>6</v>
      </c>
      <c r="I25" s="7">
        <v>5</v>
      </c>
      <c r="J25" s="2">
        <v>0.11</v>
      </c>
      <c r="K25" s="2">
        <v>-0.08</v>
      </c>
    </row>
    <row r="26" spans="1:11" x14ac:dyDescent="0.2">
      <c r="A26" s="7">
        <v>21</v>
      </c>
      <c r="B26" s="7">
        <v>5</v>
      </c>
      <c r="C26" s="7">
        <v>7</v>
      </c>
      <c r="D26" s="2">
        <v>0.15</v>
      </c>
      <c r="E26" s="2">
        <v>-0.02</v>
      </c>
      <c r="G26" s="7">
        <v>21</v>
      </c>
      <c r="H26" s="7">
        <v>7</v>
      </c>
      <c r="I26" s="7">
        <v>6</v>
      </c>
      <c r="J26" s="2">
        <v>0.11</v>
      </c>
      <c r="K26" s="2">
        <v>-0.1</v>
      </c>
    </row>
    <row r="27" spans="1:11" x14ac:dyDescent="0.2">
      <c r="G27" s="7">
        <v>22</v>
      </c>
      <c r="H27" s="7">
        <v>6</v>
      </c>
      <c r="I27" s="7">
        <v>7</v>
      </c>
      <c r="J27" s="2">
        <v>0.14000000000000001</v>
      </c>
      <c r="K27" s="2">
        <v>-0.11</v>
      </c>
    </row>
    <row r="28" spans="1:11" x14ac:dyDescent="0.2">
      <c r="A28" s="20" t="s">
        <v>204</v>
      </c>
      <c r="B28" s="31">
        <v>0.31</v>
      </c>
      <c r="C28" s="31"/>
      <c r="D28" s="31"/>
      <c r="E28" s="31"/>
    </row>
    <row r="29" spans="1:11" x14ac:dyDescent="0.2">
      <c r="A29" s="20" t="s">
        <v>205</v>
      </c>
      <c r="B29" s="31">
        <v>0.05</v>
      </c>
      <c r="C29" s="31"/>
      <c r="D29" s="31"/>
      <c r="E29" s="31"/>
      <c r="G29" s="20" t="s">
        <v>204</v>
      </c>
      <c r="H29" s="31">
        <v>0.19</v>
      </c>
      <c r="I29" s="31"/>
      <c r="J29" s="31"/>
      <c r="K29" s="31"/>
    </row>
    <row r="30" spans="1:11" x14ac:dyDescent="0.2">
      <c r="A30" s="20" t="s">
        <v>206</v>
      </c>
      <c r="B30" s="31">
        <v>-0.91</v>
      </c>
      <c r="C30" s="31"/>
      <c r="D30" s="31"/>
      <c r="E30" s="31"/>
      <c r="G30" s="20" t="s">
        <v>205</v>
      </c>
      <c r="H30" s="31">
        <v>0.35</v>
      </c>
      <c r="I30" s="31"/>
      <c r="J30" s="31"/>
      <c r="K30" s="31"/>
    </row>
    <row r="31" spans="1:11" x14ac:dyDescent="0.2">
      <c r="A31" s="20" t="s">
        <v>207</v>
      </c>
      <c r="B31" s="31">
        <v>0.64</v>
      </c>
      <c r="C31" s="31"/>
      <c r="D31" s="31"/>
      <c r="E31" s="31"/>
      <c r="G31" s="20" t="s">
        <v>206</v>
      </c>
      <c r="H31" s="31">
        <v>1.32</v>
      </c>
      <c r="I31" s="31"/>
      <c r="J31" s="31"/>
      <c r="K31" s="31"/>
    </row>
    <row r="32" spans="1:11" x14ac:dyDescent="0.2">
      <c r="A32" s="20" t="s">
        <v>208</v>
      </c>
      <c r="B32" s="31">
        <v>0.04</v>
      </c>
      <c r="C32" s="31"/>
      <c r="D32" s="31"/>
      <c r="E32" s="31"/>
      <c r="G32" s="20" t="s">
        <v>207</v>
      </c>
      <c r="H32" s="31">
        <v>0.4</v>
      </c>
      <c r="I32" s="31"/>
      <c r="J32" s="31"/>
      <c r="K32" s="31"/>
    </row>
    <row r="33" spans="1:11" x14ac:dyDescent="0.2">
      <c r="A33" s="20" t="s">
        <v>209</v>
      </c>
      <c r="B33" s="31">
        <v>-0.02</v>
      </c>
      <c r="C33" s="31"/>
      <c r="D33" s="31"/>
      <c r="E33" s="31"/>
      <c r="G33" s="20" t="s">
        <v>208</v>
      </c>
      <c r="H33" s="31">
        <v>0.11</v>
      </c>
      <c r="I33" s="31"/>
      <c r="J33" s="31"/>
      <c r="K33" s="31"/>
    </row>
    <row r="34" spans="1:11" x14ac:dyDescent="0.2">
      <c r="A34" s="20" t="s">
        <v>210</v>
      </c>
      <c r="B34" s="32">
        <v>21</v>
      </c>
      <c r="C34" s="32"/>
      <c r="D34" s="32"/>
      <c r="E34" s="32"/>
      <c r="G34" s="20" t="s">
        <v>209</v>
      </c>
      <c r="H34" s="31">
        <v>-0.08</v>
      </c>
      <c r="I34" s="31"/>
      <c r="J34" s="31"/>
      <c r="K34" s="31"/>
    </row>
    <row r="35" spans="1:11" x14ac:dyDescent="0.2">
      <c r="G35" s="20" t="s">
        <v>210</v>
      </c>
      <c r="H35" s="32">
        <v>22</v>
      </c>
      <c r="I35" s="32"/>
      <c r="J35" s="32"/>
      <c r="K35" s="32"/>
    </row>
    <row r="36" spans="1:11" x14ac:dyDescent="0.2">
      <c r="A36" s="18" t="s">
        <v>94</v>
      </c>
    </row>
    <row r="37" spans="1:11" x14ac:dyDescent="0.2">
      <c r="A37" s="13" t="s">
        <v>95</v>
      </c>
      <c r="B37" s="15" t="s">
        <v>6</v>
      </c>
      <c r="C37" s="15" t="s">
        <v>96</v>
      </c>
      <c r="D37" s="15" t="s">
        <v>8</v>
      </c>
    </row>
    <row r="38" spans="1:11" x14ac:dyDescent="0.2">
      <c r="A38" s="6" t="s">
        <v>211</v>
      </c>
      <c r="B38" s="8">
        <f>(B30+H31)/2</f>
        <v>0.20500000000000002</v>
      </c>
      <c r="C38" s="8">
        <v>0.48</v>
      </c>
      <c r="D38" s="9" t="str">
        <f>IF(ABS(B38)&lt;=C38,"PASS","FAIL")</f>
        <v>PASS</v>
      </c>
    </row>
  </sheetData>
  <mergeCells count="16">
    <mergeCell ref="A1:K1"/>
    <mergeCell ref="A2:K2"/>
    <mergeCell ref="B28:E28"/>
    <mergeCell ref="B29:E29"/>
    <mergeCell ref="H29:K29"/>
    <mergeCell ref="B30:E30"/>
    <mergeCell ref="H30:K30"/>
    <mergeCell ref="B31:E31"/>
    <mergeCell ref="H31:K31"/>
    <mergeCell ref="B32:E32"/>
    <mergeCell ref="H32:K32"/>
    <mergeCell ref="B33:E33"/>
    <mergeCell ref="H33:K33"/>
    <mergeCell ref="B34:E34"/>
    <mergeCell ref="H34:K34"/>
    <mergeCell ref="H35:K3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showGridLines="0" zoomScaleNormal="100" workbookViewId="0">
      <selection sqref="A1:D1"/>
    </sheetView>
  </sheetViews>
  <sheetFormatPr baseColWidth="10" defaultColWidth="8.6640625" defaultRowHeight="15" x14ac:dyDescent="0.2"/>
  <cols>
    <col min="1" max="1" width="30" customWidth="1"/>
    <col min="2" max="2" width="22" customWidth="1"/>
  </cols>
  <sheetData>
    <row r="1" spans="1:4" ht="18" x14ac:dyDescent="0.2">
      <c r="A1" s="28" t="s">
        <v>49</v>
      </c>
      <c r="B1" s="28"/>
      <c r="C1" s="28"/>
      <c r="D1" s="28"/>
    </row>
    <row r="2" spans="1:4" x14ac:dyDescent="0.2">
      <c r="A2" s="29" t="s">
        <v>50</v>
      </c>
      <c r="B2" s="29"/>
      <c r="C2" s="29"/>
      <c r="D2" s="29"/>
    </row>
    <row r="4" spans="1:4" x14ac:dyDescent="0.2">
      <c r="A4" s="5" t="s">
        <v>3</v>
      </c>
      <c r="B4" s="5" t="s">
        <v>51</v>
      </c>
    </row>
    <row r="5" spans="1:4" x14ac:dyDescent="0.2">
      <c r="A5" s="13" t="s">
        <v>52</v>
      </c>
      <c r="B5" s="3"/>
    </row>
    <row r="6" spans="1:4" x14ac:dyDescent="0.2">
      <c r="A6" s="6" t="s">
        <v>53</v>
      </c>
      <c r="B6" s="7" t="s">
        <v>54</v>
      </c>
    </row>
    <row r="7" spans="1:4" x14ac:dyDescent="0.2">
      <c r="A7" s="6" t="s">
        <v>55</v>
      </c>
      <c r="B7" s="7" t="s">
        <v>56</v>
      </c>
    </row>
    <row r="8" spans="1:4" x14ac:dyDescent="0.2">
      <c r="A8" s="6" t="s">
        <v>57</v>
      </c>
      <c r="B8" s="7" t="s">
        <v>58</v>
      </c>
    </row>
    <row r="9" spans="1:4" x14ac:dyDescent="0.2">
      <c r="A9" s="13" t="s">
        <v>59</v>
      </c>
      <c r="B9" s="3"/>
    </row>
    <row r="10" spans="1:4" x14ac:dyDescent="0.2">
      <c r="A10" s="6" t="s">
        <v>60</v>
      </c>
      <c r="B10" s="7" t="s">
        <v>61</v>
      </c>
    </row>
    <row r="11" spans="1:4" x14ac:dyDescent="0.2">
      <c r="A11" s="6" t="s">
        <v>62</v>
      </c>
      <c r="B11" s="7" t="s">
        <v>63</v>
      </c>
    </row>
    <row r="12" spans="1:4" x14ac:dyDescent="0.2">
      <c r="A12" s="6" t="s">
        <v>64</v>
      </c>
      <c r="B12" s="7" t="s">
        <v>65</v>
      </c>
    </row>
    <row r="13" spans="1:4" x14ac:dyDescent="0.2">
      <c r="A13" s="6" t="s">
        <v>66</v>
      </c>
      <c r="B13" s="7" t="s">
        <v>67</v>
      </c>
    </row>
    <row r="14" spans="1:4" x14ac:dyDescent="0.2">
      <c r="A14" s="13" t="s">
        <v>68</v>
      </c>
      <c r="B14" s="3"/>
    </row>
    <row r="15" spans="1:4" x14ac:dyDescent="0.2">
      <c r="A15" s="6" t="s">
        <v>69</v>
      </c>
      <c r="B15" s="7" t="s">
        <v>70</v>
      </c>
    </row>
    <row r="16" spans="1:4" x14ac:dyDescent="0.2">
      <c r="A16" s="6" t="s">
        <v>71</v>
      </c>
      <c r="B16" s="7" t="s">
        <v>70</v>
      </c>
    </row>
    <row r="17" spans="1:2" x14ac:dyDescent="0.2">
      <c r="A17" s="6" t="s">
        <v>72</v>
      </c>
      <c r="B17" s="7" t="s">
        <v>70</v>
      </c>
    </row>
    <row r="18" spans="1:2" x14ac:dyDescent="0.2">
      <c r="A18" s="6" t="s">
        <v>73</v>
      </c>
      <c r="B18" s="7" t="s">
        <v>74</v>
      </c>
    </row>
    <row r="19" spans="1:2" x14ac:dyDescent="0.2">
      <c r="A19" s="6" t="s">
        <v>75</v>
      </c>
      <c r="B19" s="7" t="s">
        <v>70</v>
      </c>
    </row>
    <row r="20" spans="1:2" x14ac:dyDescent="0.2">
      <c r="A20" s="13" t="s">
        <v>76</v>
      </c>
      <c r="B20" s="3"/>
    </row>
    <row r="21" spans="1:2" x14ac:dyDescent="0.2">
      <c r="A21" s="6" t="s">
        <v>77</v>
      </c>
      <c r="B21" s="7" t="s">
        <v>78</v>
      </c>
    </row>
    <row r="22" spans="1:2" x14ac:dyDescent="0.2">
      <c r="A22" s="6" t="s">
        <v>79</v>
      </c>
      <c r="B22" s="7" t="s">
        <v>80</v>
      </c>
    </row>
    <row r="23" spans="1:2" x14ac:dyDescent="0.2">
      <c r="A23" s="6" t="s">
        <v>81</v>
      </c>
      <c r="B23" s="7" t="s">
        <v>82</v>
      </c>
    </row>
    <row r="24" spans="1:2" x14ac:dyDescent="0.2">
      <c r="A24" s="6" t="s">
        <v>83</v>
      </c>
      <c r="B24" s="7" t="s">
        <v>84</v>
      </c>
    </row>
    <row r="25" spans="1:2" x14ac:dyDescent="0.2">
      <c r="A25" s="6" t="s">
        <v>85</v>
      </c>
      <c r="B25" s="7" t="s">
        <v>86</v>
      </c>
    </row>
    <row r="26" spans="1:2" x14ac:dyDescent="0.2">
      <c r="A26" s="6" t="s">
        <v>87</v>
      </c>
      <c r="B26" s="7" t="s">
        <v>70</v>
      </c>
    </row>
    <row r="27" spans="1:2" x14ac:dyDescent="0.2">
      <c r="A27" s="6" t="s">
        <v>88</v>
      </c>
      <c r="B27" s="7" t="s">
        <v>70</v>
      </c>
    </row>
    <row r="28" spans="1:2" x14ac:dyDescent="0.2">
      <c r="A28" s="6" t="s">
        <v>89</v>
      </c>
      <c r="B28" s="7" t="s">
        <v>90</v>
      </c>
    </row>
  </sheetData>
  <mergeCells count="2">
    <mergeCell ref="A1:D1"/>
    <mergeCell ref="A2:D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6"/>
  <sheetViews>
    <sheetView showGridLines="0" zoomScaleNormal="100" workbookViewId="0">
      <selection sqref="A1:S1"/>
    </sheetView>
  </sheetViews>
  <sheetFormatPr baseColWidth="10" defaultColWidth="8.6640625" defaultRowHeight="15" x14ac:dyDescent="0.2"/>
  <cols>
    <col min="1" max="1" width="6" customWidth="1"/>
    <col min="2" max="19" width="4.5" customWidth="1"/>
  </cols>
  <sheetData>
    <row r="1" spans="1:19" ht="18" x14ac:dyDescent="0.2">
      <c r="A1" s="28" t="s">
        <v>91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x14ac:dyDescent="0.2">
      <c r="A2" s="29" t="s">
        <v>92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4" spans="1:19" x14ac:dyDescent="0.2">
      <c r="A4" s="14" t="s">
        <v>93</v>
      </c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>
        <v>7</v>
      </c>
      <c r="I4" s="14">
        <v>8</v>
      </c>
      <c r="J4" s="14">
        <v>9</v>
      </c>
      <c r="K4" s="14">
        <v>10</v>
      </c>
      <c r="L4" s="14">
        <v>11</v>
      </c>
      <c r="M4" s="14">
        <v>12</v>
      </c>
      <c r="N4" s="14">
        <v>13</v>
      </c>
      <c r="O4" s="14">
        <v>14</v>
      </c>
      <c r="P4" s="14">
        <v>15</v>
      </c>
      <c r="Q4" s="14">
        <v>16</v>
      </c>
      <c r="R4" s="14">
        <v>17</v>
      </c>
      <c r="S4" s="14">
        <v>18</v>
      </c>
    </row>
    <row r="5" spans="1:19" x14ac:dyDescent="0.2">
      <c r="A5" s="15">
        <v>1</v>
      </c>
      <c r="B5" s="1"/>
      <c r="C5" s="1"/>
      <c r="D5" s="1"/>
      <c r="E5" s="1"/>
      <c r="F5" s="1"/>
      <c r="G5" s="1"/>
      <c r="H5" s="16">
        <v>5</v>
      </c>
      <c r="I5" s="16">
        <v>4</v>
      </c>
      <c r="J5" s="16">
        <v>5</v>
      </c>
      <c r="K5" s="1">
        <v>3</v>
      </c>
      <c r="L5" s="1">
        <v>3</v>
      </c>
      <c r="M5" s="1">
        <v>2</v>
      </c>
      <c r="N5" s="17">
        <v>-1</v>
      </c>
      <c r="O5" s="1"/>
      <c r="P5" s="1"/>
      <c r="Q5" s="1"/>
      <c r="R5" s="1"/>
      <c r="S5" s="1"/>
    </row>
    <row r="6" spans="1:19" x14ac:dyDescent="0.2">
      <c r="A6" s="15">
        <v>2</v>
      </c>
      <c r="B6" s="1"/>
      <c r="C6" s="1"/>
      <c r="D6" s="1"/>
      <c r="E6" s="1"/>
      <c r="F6" s="1">
        <v>2</v>
      </c>
      <c r="G6" s="1">
        <v>3</v>
      </c>
      <c r="H6" s="16">
        <v>4</v>
      </c>
      <c r="I6" s="16">
        <v>4</v>
      </c>
      <c r="J6" s="16">
        <v>4</v>
      </c>
      <c r="K6" s="1">
        <v>3</v>
      </c>
      <c r="L6" s="1">
        <v>2</v>
      </c>
      <c r="M6" s="1">
        <v>2</v>
      </c>
      <c r="N6" s="1">
        <v>2</v>
      </c>
      <c r="O6" s="1">
        <v>2</v>
      </c>
      <c r="P6" s="1">
        <v>0</v>
      </c>
      <c r="Q6" s="1"/>
      <c r="R6" s="1"/>
      <c r="S6" s="1"/>
    </row>
    <row r="7" spans="1:19" x14ac:dyDescent="0.2">
      <c r="A7" s="15">
        <v>3</v>
      </c>
      <c r="B7" s="1"/>
      <c r="C7" s="1"/>
      <c r="D7" s="1"/>
      <c r="E7" s="1">
        <v>3</v>
      </c>
      <c r="F7" s="1">
        <v>2</v>
      </c>
      <c r="G7" s="1">
        <v>3</v>
      </c>
      <c r="H7" s="1">
        <v>3</v>
      </c>
      <c r="I7" s="1">
        <v>2</v>
      </c>
      <c r="J7" s="1">
        <v>3</v>
      </c>
      <c r="K7" s="1">
        <v>3</v>
      </c>
      <c r="L7" s="1">
        <v>2</v>
      </c>
      <c r="M7" s="1">
        <v>1</v>
      </c>
      <c r="N7" s="1">
        <v>1</v>
      </c>
      <c r="O7" s="1">
        <v>1</v>
      </c>
      <c r="P7" s="1">
        <v>0</v>
      </c>
      <c r="Q7" s="1">
        <v>0</v>
      </c>
      <c r="R7" s="1"/>
      <c r="S7" s="1"/>
    </row>
    <row r="8" spans="1:19" x14ac:dyDescent="0.2">
      <c r="A8" s="15">
        <v>4</v>
      </c>
      <c r="B8" s="1"/>
      <c r="C8" s="1"/>
      <c r="D8" s="1">
        <v>2</v>
      </c>
      <c r="E8" s="1">
        <v>3</v>
      </c>
      <c r="F8" s="1">
        <v>3</v>
      </c>
      <c r="G8" s="16">
        <v>4</v>
      </c>
      <c r="H8" s="1">
        <v>3</v>
      </c>
      <c r="I8" s="1">
        <v>3</v>
      </c>
      <c r="J8" s="1">
        <v>3</v>
      </c>
      <c r="K8" s="1">
        <v>2</v>
      </c>
      <c r="L8" s="1">
        <v>3</v>
      </c>
      <c r="M8" s="1">
        <v>2</v>
      </c>
      <c r="N8" s="1">
        <v>2</v>
      </c>
      <c r="O8" s="1">
        <v>3</v>
      </c>
      <c r="P8" s="1">
        <v>1</v>
      </c>
      <c r="Q8" s="1">
        <v>0</v>
      </c>
      <c r="R8" s="1">
        <v>0</v>
      </c>
      <c r="S8" s="1"/>
    </row>
    <row r="9" spans="1:19" x14ac:dyDescent="0.2">
      <c r="A9" s="15">
        <v>5</v>
      </c>
      <c r="B9" s="1"/>
      <c r="C9" s="1">
        <v>2</v>
      </c>
      <c r="D9" s="1">
        <v>2</v>
      </c>
      <c r="E9" s="1">
        <v>3</v>
      </c>
      <c r="F9" s="16">
        <v>4</v>
      </c>
      <c r="G9" s="1">
        <v>3</v>
      </c>
      <c r="H9" s="1">
        <v>3</v>
      </c>
      <c r="I9" s="1">
        <v>3</v>
      </c>
      <c r="J9" s="1">
        <v>3</v>
      </c>
      <c r="K9" s="1">
        <v>3</v>
      </c>
      <c r="L9" s="1">
        <v>3</v>
      </c>
      <c r="M9" s="1">
        <v>2</v>
      </c>
      <c r="N9" s="1">
        <v>2</v>
      </c>
      <c r="O9" s="1">
        <v>2</v>
      </c>
      <c r="P9" s="1">
        <v>1</v>
      </c>
      <c r="Q9" s="1">
        <v>1</v>
      </c>
      <c r="R9" s="17">
        <v>-1</v>
      </c>
      <c r="S9" s="17">
        <v>-2</v>
      </c>
    </row>
    <row r="10" spans="1:19" x14ac:dyDescent="0.2">
      <c r="A10" s="15">
        <v>6</v>
      </c>
      <c r="B10" s="1"/>
      <c r="C10" s="1">
        <v>1</v>
      </c>
      <c r="D10" s="1">
        <v>3</v>
      </c>
      <c r="E10" s="16">
        <v>4</v>
      </c>
      <c r="F10" s="1">
        <v>2</v>
      </c>
      <c r="G10" s="1">
        <v>3</v>
      </c>
      <c r="H10" s="1">
        <v>3</v>
      </c>
      <c r="I10" s="1">
        <v>2</v>
      </c>
      <c r="J10" s="1">
        <v>3</v>
      </c>
      <c r="K10" s="1">
        <v>3</v>
      </c>
      <c r="L10" s="1">
        <v>3</v>
      </c>
      <c r="M10" s="16">
        <v>4</v>
      </c>
      <c r="N10" s="1">
        <v>3</v>
      </c>
      <c r="O10" s="1">
        <v>3</v>
      </c>
      <c r="P10" s="1">
        <v>1</v>
      </c>
      <c r="Q10" s="1">
        <v>1</v>
      </c>
      <c r="R10" s="1">
        <v>1</v>
      </c>
      <c r="S10" s="1">
        <v>0</v>
      </c>
    </row>
    <row r="11" spans="1:19" x14ac:dyDescent="0.2">
      <c r="A11" s="15">
        <v>7</v>
      </c>
      <c r="B11" s="1">
        <v>0</v>
      </c>
      <c r="C11" s="1">
        <v>2</v>
      </c>
      <c r="D11" s="1">
        <v>2</v>
      </c>
      <c r="E11" s="1">
        <v>3</v>
      </c>
      <c r="F11" s="1">
        <v>2</v>
      </c>
      <c r="G11" s="1">
        <v>2</v>
      </c>
      <c r="H11" s="1">
        <v>3</v>
      </c>
      <c r="I11" s="1">
        <v>3</v>
      </c>
      <c r="J11" s="1">
        <v>2</v>
      </c>
      <c r="K11" s="1">
        <v>2</v>
      </c>
      <c r="L11" s="1">
        <v>3</v>
      </c>
      <c r="M11" s="1">
        <v>3</v>
      </c>
      <c r="N11" s="1">
        <v>3</v>
      </c>
      <c r="O11" s="1">
        <v>2</v>
      </c>
      <c r="P11" s="1">
        <v>2</v>
      </c>
      <c r="Q11" s="1">
        <v>2</v>
      </c>
      <c r="R11" s="1">
        <v>3</v>
      </c>
      <c r="S11" s="1">
        <v>1</v>
      </c>
    </row>
    <row r="12" spans="1:19" x14ac:dyDescent="0.2">
      <c r="A12" s="15">
        <v>8</v>
      </c>
      <c r="B12" s="1">
        <v>1</v>
      </c>
      <c r="C12" s="1">
        <v>2</v>
      </c>
      <c r="D12" s="1">
        <v>2</v>
      </c>
      <c r="E12" s="1">
        <v>2</v>
      </c>
      <c r="F12" s="1">
        <v>3</v>
      </c>
      <c r="G12" s="1">
        <v>2</v>
      </c>
      <c r="H12" s="1">
        <v>2</v>
      </c>
      <c r="I12" s="1">
        <v>2</v>
      </c>
      <c r="J12" s="1">
        <v>3</v>
      </c>
      <c r="K12" s="1">
        <v>3</v>
      </c>
      <c r="L12" s="16">
        <v>4</v>
      </c>
      <c r="M12" s="16">
        <v>4</v>
      </c>
      <c r="N12" s="1">
        <v>3</v>
      </c>
      <c r="O12" s="1">
        <v>3</v>
      </c>
      <c r="P12" s="16">
        <v>4</v>
      </c>
      <c r="Q12" s="1">
        <v>3</v>
      </c>
      <c r="R12" s="16">
        <v>4</v>
      </c>
      <c r="S12" s="1">
        <v>3</v>
      </c>
    </row>
    <row r="13" spans="1:19" x14ac:dyDescent="0.2">
      <c r="A13" s="15">
        <v>9</v>
      </c>
      <c r="B13" s="1">
        <v>1</v>
      </c>
      <c r="C13" s="1">
        <v>2</v>
      </c>
      <c r="D13" s="1">
        <v>3</v>
      </c>
      <c r="E13" s="1">
        <v>3</v>
      </c>
      <c r="F13" s="1">
        <v>3</v>
      </c>
      <c r="G13" s="1">
        <v>3</v>
      </c>
      <c r="H13" s="1">
        <v>2</v>
      </c>
      <c r="I13" s="1">
        <v>3</v>
      </c>
      <c r="J13" s="1">
        <v>2</v>
      </c>
      <c r="K13" s="1">
        <v>3</v>
      </c>
      <c r="L13" s="1">
        <v>2</v>
      </c>
      <c r="M13" s="16">
        <v>5</v>
      </c>
      <c r="N13" s="1">
        <v>3</v>
      </c>
      <c r="O13" s="1">
        <v>3</v>
      </c>
      <c r="P13" s="1">
        <v>3</v>
      </c>
      <c r="Q13" s="1">
        <v>3</v>
      </c>
      <c r="R13" s="1">
        <v>3</v>
      </c>
      <c r="S13" s="1">
        <v>3</v>
      </c>
    </row>
    <row r="14" spans="1:19" x14ac:dyDescent="0.2">
      <c r="A14" s="15">
        <v>10</v>
      </c>
      <c r="B14" s="1">
        <v>1</v>
      </c>
      <c r="C14" s="1">
        <v>2</v>
      </c>
      <c r="D14" s="1">
        <v>3</v>
      </c>
      <c r="E14" s="1">
        <v>3</v>
      </c>
      <c r="F14" s="1">
        <v>3</v>
      </c>
      <c r="G14" s="1">
        <v>2</v>
      </c>
      <c r="H14" s="1">
        <v>2</v>
      </c>
      <c r="I14" s="1">
        <v>3</v>
      </c>
      <c r="J14" s="1">
        <v>3</v>
      </c>
      <c r="K14" s="1">
        <v>1</v>
      </c>
      <c r="L14" s="1">
        <v>0</v>
      </c>
      <c r="M14" s="1">
        <v>3</v>
      </c>
      <c r="N14" s="1">
        <v>3</v>
      </c>
      <c r="O14" s="1">
        <v>3</v>
      </c>
      <c r="P14" s="1">
        <v>3</v>
      </c>
      <c r="Q14" s="1">
        <v>2</v>
      </c>
      <c r="R14" s="16">
        <v>4</v>
      </c>
      <c r="S14" s="1">
        <v>3</v>
      </c>
    </row>
    <row r="15" spans="1:19" x14ac:dyDescent="0.2">
      <c r="A15" s="15">
        <v>11</v>
      </c>
      <c r="B15" s="1">
        <v>0</v>
      </c>
      <c r="C15" s="1">
        <v>3</v>
      </c>
      <c r="D15" s="1">
        <v>2</v>
      </c>
      <c r="E15" s="1">
        <v>2</v>
      </c>
      <c r="F15" s="1">
        <v>2</v>
      </c>
      <c r="G15" s="1">
        <v>1</v>
      </c>
      <c r="H15" s="1">
        <v>2</v>
      </c>
      <c r="I15" s="1">
        <v>2</v>
      </c>
      <c r="J15" s="1">
        <v>2</v>
      </c>
      <c r="K15" s="1">
        <v>1</v>
      </c>
      <c r="L15" s="1">
        <v>1</v>
      </c>
      <c r="M15" s="16">
        <v>4</v>
      </c>
      <c r="N15" s="16">
        <v>4</v>
      </c>
      <c r="O15" s="1">
        <v>3</v>
      </c>
      <c r="P15" s="16">
        <v>5</v>
      </c>
      <c r="Q15" s="16">
        <v>4</v>
      </c>
      <c r="R15" s="16">
        <v>4</v>
      </c>
      <c r="S15" s="1">
        <v>3</v>
      </c>
    </row>
    <row r="16" spans="1:19" x14ac:dyDescent="0.2">
      <c r="A16" s="15">
        <v>12</v>
      </c>
      <c r="B16" s="1">
        <v>0</v>
      </c>
      <c r="C16" s="1">
        <v>2</v>
      </c>
      <c r="D16" s="1">
        <v>1</v>
      </c>
      <c r="E16" s="1">
        <v>2</v>
      </c>
      <c r="F16" s="1">
        <v>1</v>
      </c>
      <c r="G16" s="1">
        <v>2</v>
      </c>
      <c r="H16" s="1">
        <v>3</v>
      </c>
      <c r="I16" s="1">
        <v>3</v>
      </c>
      <c r="J16" s="1">
        <v>2</v>
      </c>
      <c r="K16" s="1">
        <v>2</v>
      </c>
      <c r="L16" s="1">
        <v>3</v>
      </c>
      <c r="M16" s="1">
        <v>3</v>
      </c>
      <c r="N16" s="1">
        <v>3</v>
      </c>
      <c r="O16" s="1">
        <v>3</v>
      </c>
      <c r="P16" s="1">
        <v>3</v>
      </c>
      <c r="Q16" s="1">
        <v>3</v>
      </c>
      <c r="R16" s="16">
        <v>4</v>
      </c>
      <c r="S16" s="1">
        <v>3</v>
      </c>
    </row>
    <row r="17" spans="1:19" x14ac:dyDescent="0.2">
      <c r="A17" s="15">
        <v>13</v>
      </c>
      <c r="B17" s="17">
        <v>-2</v>
      </c>
      <c r="C17" s="1">
        <v>1</v>
      </c>
      <c r="D17" s="1">
        <v>2</v>
      </c>
      <c r="E17" s="1">
        <v>1</v>
      </c>
      <c r="F17" s="1">
        <v>2</v>
      </c>
      <c r="G17" s="1">
        <v>2</v>
      </c>
      <c r="H17" s="1">
        <v>2</v>
      </c>
      <c r="I17" s="1">
        <v>3</v>
      </c>
      <c r="J17" s="1">
        <v>3</v>
      </c>
      <c r="K17" s="1">
        <v>2</v>
      </c>
      <c r="L17" s="1">
        <v>2</v>
      </c>
      <c r="M17" s="1">
        <v>3</v>
      </c>
      <c r="N17" s="1">
        <v>3</v>
      </c>
      <c r="O17" s="1">
        <v>3</v>
      </c>
      <c r="P17" s="1">
        <v>2</v>
      </c>
      <c r="Q17" s="1">
        <v>3</v>
      </c>
      <c r="R17" s="1">
        <v>3</v>
      </c>
      <c r="S17" s="1">
        <v>3</v>
      </c>
    </row>
    <row r="18" spans="1:19" x14ac:dyDescent="0.2">
      <c r="A18" s="15">
        <v>14</v>
      </c>
      <c r="B18" s="1"/>
      <c r="C18" s="1">
        <v>0</v>
      </c>
      <c r="D18" s="1">
        <v>1</v>
      </c>
      <c r="E18" s="1">
        <v>0</v>
      </c>
      <c r="F18" s="1">
        <v>1</v>
      </c>
      <c r="G18" s="1">
        <v>1</v>
      </c>
      <c r="H18" s="1">
        <v>1</v>
      </c>
      <c r="I18" s="1">
        <v>2</v>
      </c>
      <c r="J18" s="1">
        <v>2</v>
      </c>
      <c r="K18" s="1">
        <v>3</v>
      </c>
      <c r="L18" s="1">
        <v>3</v>
      </c>
      <c r="M18" s="1">
        <v>2</v>
      </c>
      <c r="N18" s="1">
        <v>2</v>
      </c>
      <c r="O18" s="1">
        <v>2</v>
      </c>
      <c r="P18" s="1">
        <v>3</v>
      </c>
      <c r="Q18" s="16">
        <v>4</v>
      </c>
      <c r="R18" s="1">
        <v>2</v>
      </c>
      <c r="S18" s="1">
        <v>2</v>
      </c>
    </row>
    <row r="19" spans="1:19" x14ac:dyDescent="0.2">
      <c r="A19" s="15">
        <v>15</v>
      </c>
      <c r="B19" s="1"/>
      <c r="C19" s="17">
        <v>-2</v>
      </c>
      <c r="D19" s="1">
        <v>0</v>
      </c>
      <c r="E19" s="1">
        <v>0</v>
      </c>
      <c r="F19" s="1">
        <v>1</v>
      </c>
      <c r="G19" s="1">
        <v>2</v>
      </c>
      <c r="H19" s="1">
        <v>1</v>
      </c>
      <c r="I19" s="1">
        <v>1</v>
      </c>
      <c r="J19" s="1">
        <v>2</v>
      </c>
      <c r="K19" s="1">
        <v>3</v>
      </c>
      <c r="L19" s="1">
        <v>2</v>
      </c>
      <c r="M19" s="1">
        <v>3</v>
      </c>
      <c r="N19" s="1">
        <v>2</v>
      </c>
      <c r="O19" s="1">
        <v>3</v>
      </c>
      <c r="P19" s="1">
        <v>3</v>
      </c>
      <c r="Q19" s="1">
        <v>3</v>
      </c>
      <c r="R19" s="1">
        <v>3</v>
      </c>
      <c r="S19" s="1">
        <v>2</v>
      </c>
    </row>
    <row r="20" spans="1:19" x14ac:dyDescent="0.2">
      <c r="A20" s="15">
        <v>16</v>
      </c>
      <c r="B20" s="1"/>
      <c r="C20" s="1"/>
      <c r="D20" s="17">
        <v>-2</v>
      </c>
      <c r="E20" s="17">
        <v>-1</v>
      </c>
      <c r="F20" s="17">
        <v>-1</v>
      </c>
      <c r="G20" s="1">
        <v>0</v>
      </c>
      <c r="H20" s="1">
        <v>2</v>
      </c>
      <c r="I20" s="1">
        <v>1</v>
      </c>
      <c r="J20" s="1">
        <v>2</v>
      </c>
      <c r="K20" s="1">
        <v>2</v>
      </c>
      <c r="L20" s="1">
        <v>2</v>
      </c>
      <c r="M20" s="1">
        <v>2</v>
      </c>
      <c r="N20" s="1">
        <v>2</v>
      </c>
      <c r="O20" s="1">
        <v>2</v>
      </c>
      <c r="P20" s="1">
        <v>2</v>
      </c>
      <c r="Q20" s="1">
        <v>1</v>
      </c>
      <c r="R20" s="1">
        <v>1</v>
      </c>
      <c r="S20" s="1"/>
    </row>
    <row r="21" spans="1:19" x14ac:dyDescent="0.2">
      <c r="A21" s="15">
        <v>17</v>
      </c>
      <c r="B21" s="1"/>
      <c r="C21" s="1"/>
      <c r="D21" s="1"/>
      <c r="E21" s="17">
        <v>-2</v>
      </c>
      <c r="F21" s="17">
        <v>-1</v>
      </c>
      <c r="G21" s="17">
        <v>-1</v>
      </c>
      <c r="H21" s="1">
        <v>0</v>
      </c>
      <c r="I21" s="17">
        <v>-1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7">
        <v>-1</v>
      </c>
      <c r="P21" s="1">
        <v>0</v>
      </c>
      <c r="Q21" s="1">
        <v>1</v>
      </c>
      <c r="R21" s="1"/>
      <c r="S21" s="1"/>
    </row>
    <row r="22" spans="1:19" x14ac:dyDescent="0.2">
      <c r="A22" s="15">
        <v>18</v>
      </c>
      <c r="B22" s="1"/>
      <c r="C22" s="1"/>
      <c r="D22" s="1"/>
      <c r="E22" s="1"/>
      <c r="F22" s="17">
        <v>-1</v>
      </c>
      <c r="G22" s="17">
        <v>-2</v>
      </c>
      <c r="H22" s="17">
        <v>-1</v>
      </c>
      <c r="I22" s="17">
        <v>-1</v>
      </c>
      <c r="J22" s="17">
        <v>-1</v>
      </c>
      <c r="K22" s="1">
        <v>1</v>
      </c>
      <c r="L22" s="17">
        <v>-1</v>
      </c>
      <c r="M22" s="17">
        <v>-1</v>
      </c>
      <c r="N22" s="17">
        <v>-1</v>
      </c>
      <c r="O22" s="17">
        <v>-2</v>
      </c>
      <c r="P22" s="17">
        <v>-2</v>
      </c>
      <c r="Q22" s="1"/>
      <c r="R22" s="1"/>
      <c r="S22" s="1"/>
    </row>
    <row r="24" spans="1:19" x14ac:dyDescent="0.2">
      <c r="A24" s="18" t="s">
        <v>94</v>
      </c>
    </row>
    <row r="25" spans="1:19" x14ac:dyDescent="0.2">
      <c r="A25" s="13" t="s">
        <v>95</v>
      </c>
      <c r="B25" s="15" t="s">
        <v>6</v>
      </c>
      <c r="C25" s="15" t="s">
        <v>96</v>
      </c>
      <c r="D25" s="15" t="s">
        <v>8</v>
      </c>
    </row>
    <row r="26" spans="1:19" x14ac:dyDescent="0.2">
      <c r="A26" s="6" t="s">
        <v>97</v>
      </c>
      <c r="B26" s="1">
        <f>MAX(B5:S22)-MIN(B5:S22)</f>
        <v>7</v>
      </c>
      <c r="C26" s="1">
        <v>25</v>
      </c>
      <c r="D26" s="9" t="str">
        <f>IF(B26&lt;=C26,"PASS","FAIL")</f>
        <v>PASS</v>
      </c>
      <c r="F26" s="19" t="s">
        <v>98</v>
      </c>
    </row>
  </sheetData>
  <mergeCells count="2">
    <mergeCell ref="A1:S1"/>
    <mergeCell ref="A2:S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showGridLines="0" zoomScaleNormal="100" workbookViewId="0">
      <selection sqref="A1:D1"/>
    </sheetView>
  </sheetViews>
  <sheetFormatPr baseColWidth="10" defaultColWidth="8.6640625" defaultRowHeight="15" x14ac:dyDescent="0.2"/>
  <cols>
    <col min="1" max="1" width="20" customWidth="1"/>
    <col min="2" max="4" width="12" customWidth="1"/>
  </cols>
  <sheetData>
    <row r="1" spans="1:4" ht="18" x14ac:dyDescent="0.2">
      <c r="A1" s="28" t="s">
        <v>99</v>
      </c>
      <c r="B1" s="28"/>
      <c r="C1" s="28"/>
      <c r="D1" s="28"/>
    </row>
    <row r="2" spans="1:4" x14ac:dyDescent="0.2">
      <c r="A2" s="29" t="s">
        <v>100</v>
      </c>
      <c r="B2" s="29"/>
      <c r="C2" s="29"/>
      <c r="D2" s="29"/>
    </row>
    <row r="4" spans="1:4" x14ac:dyDescent="0.2">
      <c r="A4" s="5" t="s">
        <v>101</v>
      </c>
      <c r="B4" s="5" t="s">
        <v>102</v>
      </c>
      <c r="C4" s="5" t="s">
        <v>103</v>
      </c>
      <c r="D4" s="5" t="s">
        <v>104</v>
      </c>
    </row>
    <row r="5" spans="1:4" x14ac:dyDescent="0.2">
      <c r="A5" s="20" t="s">
        <v>105</v>
      </c>
      <c r="B5" s="2">
        <v>-1.32</v>
      </c>
      <c r="C5" s="2">
        <v>0.17</v>
      </c>
      <c r="D5" s="2">
        <v>-2.2999999999999998</v>
      </c>
    </row>
    <row r="6" spans="1:4" x14ac:dyDescent="0.2">
      <c r="A6" s="20" t="s">
        <v>106</v>
      </c>
      <c r="B6" s="2">
        <v>1.6</v>
      </c>
      <c r="C6" s="2">
        <v>2.13</v>
      </c>
      <c r="D6" s="2">
        <v>1.41</v>
      </c>
    </row>
    <row r="7" spans="1:4" x14ac:dyDescent="0.2">
      <c r="A7" s="20" t="s">
        <v>107</v>
      </c>
      <c r="B7" s="2">
        <v>7.4</v>
      </c>
      <c r="C7" s="2">
        <v>9.57</v>
      </c>
      <c r="D7" s="2">
        <v>5.56</v>
      </c>
    </row>
    <row r="9" spans="1:4" x14ac:dyDescent="0.2">
      <c r="A9" s="18" t="s">
        <v>94</v>
      </c>
    </row>
    <row r="10" spans="1:4" x14ac:dyDescent="0.2">
      <c r="A10" s="13" t="s">
        <v>95</v>
      </c>
      <c r="B10" s="15" t="s">
        <v>6</v>
      </c>
      <c r="C10" s="15" t="s">
        <v>96</v>
      </c>
      <c r="D10" s="15" t="s">
        <v>8</v>
      </c>
    </row>
    <row r="11" spans="1:4" x14ac:dyDescent="0.2">
      <c r="A11" s="6" t="s">
        <v>108</v>
      </c>
      <c r="B11" s="2">
        <f>MAX(ABS(B6),ABS(C6),ABS(D6))</f>
        <v>2.13</v>
      </c>
      <c r="C11" s="2">
        <v>5</v>
      </c>
      <c r="D11" s="9" t="str">
        <f>IF(B11&lt;=C11,"PASS","FAIL")</f>
        <v>PASS</v>
      </c>
    </row>
    <row r="14" spans="1:4" x14ac:dyDescent="0.2">
      <c r="A14" s="18" t="s">
        <v>94</v>
      </c>
    </row>
    <row r="15" spans="1:4" x14ac:dyDescent="0.2">
      <c r="A15" s="13" t="s">
        <v>95</v>
      </c>
      <c r="B15" s="15" t="s">
        <v>6</v>
      </c>
      <c r="C15" s="15" t="s">
        <v>96</v>
      </c>
      <c r="D15" s="15" t="s">
        <v>8</v>
      </c>
    </row>
    <row r="16" spans="1:4" x14ac:dyDescent="0.2">
      <c r="A16" s="6" t="s">
        <v>109</v>
      </c>
      <c r="B16" s="2">
        <f>MAX(ABS(B7),ABS(C7),ABS(D7))</f>
        <v>9.57</v>
      </c>
      <c r="C16" s="2">
        <v>15</v>
      </c>
      <c r="D16" s="9" t="str">
        <f>IF(B16&lt;=C16,"PASS","FAIL")</f>
        <v>PASS</v>
      </c>
    </row>
  </sheetData>
  <mergeCells count="2">
    <mergeCell ref="A1:D1"/>
    <mergeCell ref="A2:D2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showGridLines="0" zoomScaleNormal="100" workbookViewId="0">
      <selection sqref="A1:B1"/>
    </sheetView>
  </sheetViews>
  <sheetFormatPr baseColWidth="10" defaultColWidth="8.6640625" defaultRowHeight="15" x14ac:dyDescent="0.2"/>
  <cols>
    <col min="1" max="1" width="34" customWidth="1"/>
    <col min="2" max="2" width="40" customWidth="1"/>
  </cols>
  <sheetData>
    <row r="1" spans="1:2" ht="18" x14ac:dyDescent="0.2">
      <c r="A1" s="28" t="s">
        <v>110</v>
      </c>
      <c r="B1" s="28"/>
    </row>
    <row r="2" spans="1:2" x14ac:dyDescent="0.2">
      <c r="A2" s="29" t="s">
        <v>50</v>
      </c>
      <c r="B2" s="29"/>
    </row>
    <row r="4" spans="1:2" x14ac:dyDescent="0.2">
      <c r="A4" s="5" t="s">
        <v>3</v>
      </c>
      <c r="B4" s="5" t="s">
        <v>51</v>
      </c>
    </row>
    <row r="5" spans="1:2" x14ac:dyDescent="0.2">
      <c r="A5" s="6" t="s">
        <v>111</v>
      </c>
      <c r="B5" s="7" t="s">
        <v>112</v>
      </c>
    </row>
    <row r="6" spans="1:2" x14ac:dyDescent="0.2">
      <c r="A6" s="6" t="s">
        <v>113</v>
      </c>
      <c r="B6" s="7" t="s">
        <v>114</v>
      </c>
    </row>
    <row r="7" spans="1:2" x14ac:dyDescent="0.2">
      <c r="A7" s="6" t="s">
        <v>115</v>
      </c>
      <c r="B7" s="7" t="s">
        <v>116</v>
      </c>
    </row>
    <row r="8" spans="1:2" x14ac:dyDescent="0.2">
      <c r="A8" s="6" t="s">
        <v>117</v>
      </c>
      <c r="B8" s="7" t="s">
        <v>118</v>
      </c>
    </row>
    <row r="9" spans="1:2" x14ac:dyDescent="0.2">
      <c r="A9" s="6" t="s">
        <v>119</v>
      </c>
      <c r="B9" s="7" t="s">
        <v>120</v>
      </c>
    </row>
    <row r="10" spans="1:2" x14ac:dyDescent="0.2">
      <c r="A10" s="6" t="s">
        <v>121</v>
      </c>
      <c r="B10" s="7" t="s">
        <v>120</v>
      </c>
    </row>
    <row r="11" spans="1:2" x14ac:dyDescent="0.2">
      <c r="A11" s="6" t="s">
        <v>122</v>
      </c>
      <c r="B11" s="7" t="s">
        <v>123</v>
      </c>
    </row>
  </sheetData>
  <mergeCells count="2">
    <mergeCell ref="A1:B1"/>
    <mergeCell ref="A2:B2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"/>
  <sheetViews>
    <sheetView showGridLines="0" zoomScaleNormal="100" workbookViewId="0">
      <selection sqref="A1:D1"/>
    </sheetView>
  </sheetViews>
  <sheetFormatPr baseColWidth="10" defaultColWidth="8.6640625" defaultRowHeight="15" x14ac:dyDescent="0.2"/>
  <cols>
    <col min="1" max="1" width="8" customWidth="1"/>
    <col min="2" max="3" width="16" customWidth="1"/>
  </cols>
  <sheetData>
    <row r="1" spans="1:4" ht="18" x14ac:dyDescent="0.2">
      <c r="A1" s="28" t="s">
        <v>124</v>
      </c>
      <c r="B1" s="28"/>
      <c r="C1" s="28"/>
      <c r="D1" s="28"/>
    </row>
    <row r="2" spans="1:4" x14ac:dyDescent="0.2">
      <c r="A2" s="29" t="s">
        <v>125</v>
      </c>
      <c r="B2" s="29"/>
      <c r="C2" s="29"/>
      <c r="D2" s="29"/>
    </row>
    <row r="4" spans="1:4" x14ac:dyDescent="0.2">
      <c r="A4" s="18" t="s">
        <v>126</v>
      </c>
    </row>
    <row r="5" spans="1:4" x14ac:dyDescent="0.2">
      <c r="A5" s="5" t="s">
        <v>127</v>
      </c>
      <c r="B5" s="5" t="s">
        <v>128</v>
      </c>
      <c r="C5" s="5" t="s">
        <v>129</v>
      </c>
    </row>
    <row r="6" spans="1:4" x14ac:dyDescent="0.2">
      <c r="A6" s="7">
        <v>1</v>
      </c>
      <c r="B6" s="8">
        <v>-0.70699999999999996</v>
      </c>
      <c r="C6" s="21">
        <v>-0.2</v>
      </c>
    </row>
    <row r="7" spans="1:4" x14ac:dyDescent="0.2">
      <c r="A7" s="7">
        <v>2</v>
      </c>
      <c r="B7" s="8">
        <v>-0.441</v>
      </c>
      <c r="C7" s="21">
        <v>-0.3</v>
      </c>
    </row>
    <row r="8" spans="1:4" x14ac:dyDescent="0.2">
      <c r="A8" s="7">
        <v>3</v>
      </c>
      <c r="B8" s="8">
        <v>-0.22500000000000001</v>
      </c>
      <c r="C8" s="21">
        <v>-0.3</v>
      </c>
    </row>
    <row r="9" spans="1:4" x14ac:dyDescent="0.2">
      <c r="A9" s="22" t="s">
        <v>130</v>
      </c>
      <c r="B9" s="23">
        <v>-0.45800000000000002</v>
      </c>
      <c r="C9" s="24">
        <v>-0.3</v>
      </c>
    </row>
    <row r="11" spans="1:4" x14ac:dyDescent="0.2">
      <c r="A11" s="18" t="s">
        <v>131</v>
      </c>
    </row>
    <row r="12" spans="1:4" x14ac:dyDescent="0.2">
      <c r="A12" s="5" t="s">
        <v>127</v>
      </c>
      <c r="B12" s="5" t="s">
        <v>128</v>
      </c>
      <c r="C12" s="5" t="s">
        <v>129</v>
      </c>
    </row>
    <row r="13" spans="1:4" x14ac:dyDescent="0.2">
      <c r="A13" s="7">
        <v>1</v>
      </c>
      <c r="B13" s="8">
        <v>-1.1519999999999999</v>
      </c>
      <c r="C13" s="21">
        <v>1.4</v>
      </c>
    </row>
    <row r="14" spans="1:4" x14ac:dyDescent="0.2">
      <c r="A14" s="7">
        <v>2</v>
      </c>
      <c r="B14" s="8">
        <v>-1.546</v>
      </c>
      <c r="C14" s="21">
        <v>1.5</v>
      </c>
    </row>
    <row r="15" spans="1:4" x14ac:dyDescent="0.2">
      <c r="A15" s="7">
        <v>3</v>
      </c>
      <c r="B15" s="8">
        <v>-1.498</v>
      </c>
      <c r="C15" s="21">
        <v>1.7</v>
      </c>
    </row>
    <row r="16" spans="1:4" x14ac:dyDescent="0.2">
      <c r="A16" s="22" t="s">
        <v>130</v>
      </c>
      <c r="B16" s="23">
        <v>-1.3979999999999999</v>
      </c>
      <c r="C16" s="24">
        <v>1.5</v>
      </c>
    </row>
    <row r="18" spans="1:4" x14ac:dyDescent="0.2">
      <c r="A18" s="18" t="s">
        <v>94</v>
      </c>
    </row>
    <row r="19" spans="1:4" x14ac:dyDescent="0.2">
      <c r="A19" s="13" t="s">
        <v>95</v>
      </c>
      <c r="B19" s="15" t="s">
        <v>6</v>
      </c>
      <c r="C19" s="15" t="s">
        <v>96</v>
      </c>
      <c r="D19" s="15" t="s">
        <v>8</v>
      </c>
    </row>
    <row r="20" spans="1:4" x14ac:dyDescent="0.2">
      <c r="A20" s="6" t="s">
        <v>132</v>
      </c>
      <c r="B20" s="8">
        <f>MAX(ABS(B9),ABS(B16))</f>
        <v>1.3979999999999999</v>
      </c>
      <c r="C20" s="8">
        <v>2</v>
      </c>
      <c r="D20" s="9" t="str">
        <f>IF(B20&lt;=C20,"PASS","FAIL")</f>
        <v>PASS</v>
      </c>
    </row>
    <row r="23" spans="1:4" x14ac:dyDescent="0.2">
      <c r="A23" s="18" t="s">
        <v>94</v>
      </c>
    </row>
    <row r="24" spans="1:4" x14ac:dyDescent="0.2">
      <c r="A24" s="13" t="s">
        <v>95</v>
      </c>
      <c r="B24" s="15" t="s">
        <v>6</v>
      </c>
      <c r="C24" s="15" t="s">
        <v>96</v>
      </c>
      <c r="D24" s="15" t="s">
        <v>8</v>
      </c>
    </row>
    <row r="25" spans="1:4" x14ac:dyDescent="0.2">
      <c r="A25" s="6" t="s">
        <v>133</v>
      </c>
      <c r="B25" s="21">
        <f>MAX(ABS(C9),ABS(C16))</f>
        <v>1.5</v>
      </c>
      <c r="C25" s="21">
        <v>2</v>
      </c>
      <c r="D25" s="9" t="str">
        <f>IF(B25&lt;=C25,"PASS","FAIL")</f>
        <v>PASS</v>
      </c>
    </row>
  </sheetData>
  <mergeCells count="2">
    <mergeCell ref="A1:D1"/>
    <mergeCell ref="A2:D2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showGridLines="0" zoomScaleNormal="100" workbookViewId="0">
      <selection sqref="A1:F1"/>
    </sheetView>
  </sheetViews>
  <sheetFormatPr baseColWidth="10" defaultColWidth="8.6640625" defaultRowHeight="15" x14ac:dyDescent="0.2"/>
  <cols>
    <col min="1" max="1" width="16" customWidth="1"/>
    <col min="2" max="6" width="11" customWidth="1"/>
  </cols>
  <sheetData>
    <row r="1" spans="1:6" ht="18" x14ac:dyDescent="0.2">
      <c r="A1" s="28" t="s">
        <v>134</v>
      </c>
      <c r="B1" s="28"/>
      <c r="C1" s="28"/>
      <c r="D1" s="28"/>
      <c r="E1" s="28"/>
      <c r="F1" s="28"/>
    </row>
    <row r="2" spans="1:6" x14ac:dyDescent="0.2">
      <c r="A2" s="29" t="s">
        <v>135</v>
      </c>
      <c r="B2" s="29"/>
      <c r="C2" s="29"/>
      <c r="D2" s="29"/>
      <c r="E2" s="29"/>
      <c r="F2" s="29"/>
    </row>
    <row r="4" spans="1:6" x14ac:dyDescent="0.2">
      <c r="A4" s="5" t="s">
        <v>136</v>
      </c>
      <c r="B4" s="5" t="s">
        <v>137</v>
      </c>
      <c r="C4" s="5" t="s">
        <v>138</v>
      </c>
      <c r="D4" s="5" t="s">
        <v>139</v>
      </c>
      <c r="E4" s="5" t="s">
        <v>140</v>
      </c>
      <c r="F4" s="5" t="s">
        <v>141</v>
      </c>
    </row>
    <row r="5" spans="1:6" x14ac:dyDescent="0.2">
      <c r="A5" s="6" t="s">
        <v>31</v>
      </c>
      <c r="B5" s="7">
        <v>1</v>
      </c>
      <c r="C5" s="8">
        <v>1.4E-2</v>
      </c>
      <c r="D5" s="8">
        <v>-9.0999999999999998E-2</v>
      </c>
      <c r="E5" s="8">
        <v>1.0999999999999999E-2</v>
      </c>
      <c r="F5" s="8">
        <v>-5.7000000000000002E-2</v>
      </c>
    </row>
    <row r="6" spans="1:6" x14ac:dyDescent="0.2">
      <c r="A6" s="6"/>
      <c r="B6" s="7">
        <v>2</v>
      </c>
      <c r="C6" s="8">
        <v>1.7000000000000001E-2</v>
      </c>
      <c r="D6" s="8">
        <v>-8.5000000000000006E-2</v>
      </c>
      <c r="E6" s="8">
        <v>1.2E-2</v>
      </c>
      <c r="F6" s="8">
        <v>-4.4999999999999998E-2</v>
      </c>
    </row>
    <row r="7" spans="1:6" x14ac:dyDescent="0.2">
      <c r="A7" s="20"/>
      <c r="B7" s="22" t="s">
        <v>142</v>
      </c>
      <c r="C7" s="23">
        <v>1.6E-2</v>
      </c>
      <c r="D7" s="23">
        <v>-8.7999999999999995E-2</v>
      </c>
      <c r="E7" s="23">
        <v>1.2999999999999999E-2</v>
      </c>
      <c r="F7" s="23">
        <v>-5.0999999999999997E-2</v>
      </c>
    </row>
    <row r="9" spans="1:6" x14ac:dyDescent="0.2">
      <c r="A9" s="18" t="s">
        <v>94</v>
      </c>
    </row>
    <row r="10" spans="1:6" x14ac:dyDescent="0.2">
      <c r="A10" s="13" t="s">
        <v>95</v>
      </c>
      <c r="B10" s="15" t="s">
        <v>6</v>
      </c>
      <c r="C10" s="15" t="s">
        <v>96</v>
      </c>
      <c r="D10" s="15" t="s">
        <v>8</v>
      </c>
    </row>
    <row r="11" spans="1:6" x14ac:dyDescent="0.2">
      <c r="A11" s="6" t="s">
        <v>143</v>
      </c>
      <c r="B11" s="8">
        <f>3*MAX(C7,E7)</f>
        <v>4.8000000000000001E-2</v>
      </c>
      <c r="C11" s="8">
        <v>7.0000000000000007E-2</v>
      </c>
      <c r="D11" s="9" t="str">
        <f>IF(B11&lt;=C11,"PASS","FAIL")</f>
        <v>PASS</v>
      </c>
      <c r="F11" s="19" t="s">
        <v>144</v>
      </c>
    </row>
  </sheetData>
  <mergeCells count="2">
    <mergeCell ref="A1:F1"/>
    <mergeCell ref="A2:F2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showGridLines="0" zoomScaleNormal="100" workbookViewId="0">
      <selection sqref="A1:D1"/>
    </sheetView>
  </sheetViews>
  <sheetFormatPr baseColWidth="10" defaultColWidth="8.6640625" defaultRowHeight="15" x14ac:dyDescent="0.2"/>
  <cols>
    <col min="1" max="1" width="16" customWidth="1"/>
    <col min="2" max="4" width="11" customWidth="1"/>
  </cols>
  <sheetData>
    <row r="1" spans="1:4" ht="18" x14ac:dyDescent="0.2">
      <c r="A1" s="28" t="s">
        <v>145</v>
      </c>
      <c r="B1" s="28"/>
      <c r="C1" s="28"/>
      <c r="D1" s="28"/>
    </row>
    <row r="2" spans="1:4" x14ac:dyDescent="0.2">
      <c r="A2" s="29" t="s">
        <v>146</v>
      </c>
      <c r="B2" s="29"/>
      <c r="C2" s="29"/>
      <c r="D2" s="29"/>
    </row>
    <row r="4" spans="1:4" x14ac:dyDescent="0.2">
      <c r="A4" s="5" t="s">
        <v>136</v>
      </c>
      <c r="B4" s="5" t="s">
        <v>137</v>
      </c>
      <c r="C4" s="5" t="s">
        <v>140</v>
      </c>
      <c r="D4" s="5" t="s">
        <v>141</v>
      </c>
    </row>
    <row r="5" spans="1:4" x14ac:dyDescent="0.2">
      <c r="A5" s="6" t="s">
        <v>147</v>
      </c>
      <c r="B5" s="7">
        <v>1</v>
      </c>
      <c r="C5" s="8">
        <v>1.6E-2</v>
      </c>
      <c r="D5" s="8">
        <v>-2.5999999999999999E-2</v>
      </c>
    </row>
    <row r="6" spans="1:4" x14ac:dyDescent="0.2">
      <c r="A6" s="6"/>
      <c r="B6" s="7">
        <v>1</v>
      </c>
      <c r="C6" s="8">
        <v>1.0999999999999999E-2</v>
      </c>
      <c r="D6" s="8">
        <v>-2.7E-2</v>
      </c>
    </row>
    <row r="7" spans="1:4" x14ac:dyDescent="0.2">
      <c r="A7" s="6"/>
      <c r="B7" s="7">
        <v>1</v>
      </c>
      <c r="C7" s="8">
        <v>1.2E-2</v>
      </c>
      <c r="D7" s="8">
        <v>-4.8000000000000001E-2</v>
      </c>
    </row>
    <row r="8" spans="1:4" x14ac:dyDescent="0.2">
      <c r="A8" s="6"/>
      <c r="B8" s="7">
        <v>1</v>
      </c>
      <c r="C8" s="8">
        <v>1.7000000000000001E-2</v>
      </c>
      <c r="D8" s="8">
        <v>-4.1000000000000002E-2</v>
      </c>
    </row>
    <row r="9" spans="1:4" x14ac:dyDescent="0.2">
      <c r="A9" s="6"/>
      <c r="B9" s="7">
        <v>1</v>
      </c>
      <c r="C9" s="8">
        <v>1.2999999999999999E-2</v>
      </c>
      <c r="D9" s="8">
        <v>-4.7E-2</v>
      </c>
    </row>
    <row r="10" spans="1:4" x14ac:dyDescent="0.2">
      <c r="A10" s="20" t="s">
        <v>148</v>
      </c>
      <c r="B10" s="23">
        <v>1.0999999999999999E-2</v>
      </c>
      <c r="C10" s="20" t="s">
        <v>149</v>
      </c>
      <c r="D10" s="23">
        <v>-1.9E-2</v>
      </c>
    </row>
    <row r="12" spans="1:4" x14ac:dyDescent="0.2">
      <c r="A12" s="18" t="s">
        <v>94</v>
      </c>
    </row>
    <row r="13" spans="1:4" x14ac:dyDescent="0.2">
      <c r="A13" s="13" t="s">
        <v>95</v>
      </c>
      <c r="B13" s="15" t="s">
        <v>6</v>
      </c>
      <c r="C13" s="15" t="s">
        <v>96</v>
      </c>
      <c r="D13" s="15" t="s">
        <v>8</v>
      </c>
    </row>
    <row r="14" spans="1:4" x14ac:dyDescent="0.2">
      <c r="A14" s="6" t="s">
        <v>150</v>
      </c>
      <c r="B14" s="8">
        <f>ABS(D10)</f>
        <v>1.9E-2</v>
      </c>
      <c r="C14" s="8">
        <v>0.02</v>
      </c>
      <c r="D14" s="9" t="str">
        <f>IF(B14&lt;=C14,"PASS","FAIL")</f>
        <v>PASS</v>
      </c>
    </row>
    <row r="17" spans="1:4" x14ac:dyDescent="0.2">
      <c r="A17" s="18" t="s">
        <v>94</v>
      </c>
    </row>
    <row r="18" spans="1:4" x14ac:dyDescent="0.2">
      <c r="A18" s="13" t="s">
        <v>95</v>
      </c>
      <c r="B18" s="15" t="s">
        <v>6</v>
      </c>
      <c r="C18" s="15" t="s">
        <v>96</v>
      </c>
      <c r="D18" s="15" t="s">
        <v>8</v>
      </c>
    </row>
    <row r="19" spans="1:4" x14ac:dyDescent="0.2">
      <c r="A19" s="6" t="s">
        <v>151</v>
      </c>
      <c r="B19" s="8">
        <f>ABS(B10)</f>
        <v>1.0999999999999999E-2</v>
      </c>
      <c r="C19" s="8">
        <v>0.02</v>
      </c>
      <c r="D19" s="9" t="str">
        <f>IF(B19&lt;=C19,"PASS","FAIL")</f>
        <v>PASS</v>
      </c>
    </row>
  </sheetData>
  <mergeCells count="2">
    <mergeCell ref="A1:D1"/>
    <mergeCell ref="A2:D2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5"/>
  <sheetViews>
    <sheetView showGridLines="0" zoomScaleNormal="100" workbookViewId="0">
      <selection sqref="A1:F1"/>
    </sheetView>
  </sheetViews>
  <sheetFormatPr baseColWidth="10" defaultColWidth="8.6640625" defaultRowHeight="15" x14ac:dyDescent="0.2"/>
  <cols>
    <col min="1" max="1" width="16" customWidth="1"/>
    <col min="2" max="3" width="11" customWidth="1"/>
    <col min="5" max="7" width="11" customWidth="1"/>
  </cols>
  <sheetData>
    <row r="1" spans="1:7" ht="18" x14ac:dyDescent="0.2">
      <c r="A1" s="28" t="s">
        <v>152</v>
      </c>
      <c r="B1" s="28"/>
      <c r="C1" s="28"/>
      <c r="D1" s="28"/>
      <c r="E1" s="28"/>
      <c r="F1" s="28"/>
    </row>
    <row r="2" spans="1:7" x14ac:dyDescent="0.2">
      <c r="A2" s="29" t="s">
        <v>153</v>
      </c>
      <c r="B2" s="29"/>
      <c r="C2" s="29"/>
      <c r="D2" s="29"/>
      <c r="E2" s="29"/>
      <c r="F2" s="29"/>
    </row>
    <row r="4" spans="1:7" x14ac:dyDescent="0.2">
      <c r="A4" s="18" t="s">
        <v>154</v>
      </c>
      <c r="E4" s="18" t="s">
        <v>155</v>
      </c>
    </row>
    <row r="5" spans="1:7" x14ac:dyDescent="0.2">
      <c r="A5" s="5" t="s">
        <v>3</v>
      </c>
      <c r="B5" s="5" t="s">
        <v>156</v>
      </c>
      <c r="C5" s="5" t="s">
        <v>157</v>
      </c>
      <c r="E5" s="5" t="s">
        <v>158</v>
      </c>
      <c r="F5" s="5" t="s">
        <v>156</v>
      </c>
      <c r="G5" s="5" t="s">
        <v>157</v>
      </c>
    </row>
    <row r="6" spans="1:7" x14ac:dyDescent="0.2">
      <c r="A6" s="6" t="s">
        <v>147</v>
      </c>
      <c r="B6" s="8">
        <v>-2.5000000000000001E-2</v>
      </c>
      <c r="C6" s="8"/>
      <c r="E6" s="7">
        <v>1</v>
      </c>
      <c r="F6" s="8">
        <v>-5.8000000000000003E-2</v>
      </c>
      <c r="G6" s="8">
        <v>-1.0999999999999999E-2</v>
      </c>
    </row>
    <row r="7" spans="1:7" x14ac:dyDescent="0.2">
      <c r="A7" s="6" t="s">
        <v>159</v>
      </c>
      <c r="B7" s="8">
        <v>2.5000000000000001E-2</v>
      </c>
      <c r="C7" s="8"/>
      <c r="E7" s="7">
        <v>2</v>
      </c>
      <c r="F7" s="8">
        <v>2.1000000000000001E-2</v>
      </c>
      <c r="G7" s="8">
        <v>1.7000000000000001E-2</v>
      </c>
    </row>
    <row r="8" spans="1:7" x14ac:dyDescent="0.2">
      <c r="A8" s="6" t="s">
        <v>160</v>
      </c>
      <c r="B8" s="8">
        <v>-5.0000000000000001E-3</v>
      </c>
      <c r="C8" s="8"/>
      <c r="E8" s="7">
        <v>3</v>
      </c>
      <c r="F8" s="8">
        <v>-2.7E-2</v>
      </c>
      <c r="G8" s="8">
        <v>-4.0000000000000001E-3</v>
      </c>
    </row>
    <row r="9" spans="1:7" x14ac:dyDescent="0.2">
      <c r="A9" s="6" t="s">
        <v>161</v>
      </c>
      <c r="B9" s="8">
        <v>2.1000000000000001E-2</v>
      </c>
      <c r="C9" s="8">
        <v>2.5999999999999999E-2</v>
      </c>
      <c r="E9" s="7">
        <v>4</v>
      </c>
      <c r="F9" s="8">
        <v>-3.0000000000000001E-3</v>
      </c>
      <c r="G9" s="8">
        <v>0.01</v>
      </c>
    </row>
    <row r="10" spans="1:7" x14ac:dyDescent="0.2">
      <c r="A10" s="6" t="s">
        <v>162</v>
      </c>
      <c r="B10" s="8">
        <v>-5.8000000000000003E-2</v>
      </c>
      <c r="C10" s="8">
        <v>-1.0999999999999999E-2</v>
      </c>
      <c r="E10" s="7">
        <v>5</v>
      </c>
      <c r="F10" s="8">
        <v>-1.4999999999999999E-2</v>
      </c>
      <c r="G10" s="8">
        <v>3.0000000000000001E-3</v>
      </c>
    </row>
    <row r="11" spans="1:7" x14ac:dyDescent="0.2">
      <c r="A11" s="6" t="s">
        <v>163</v>
      </c>
      <c r="B11" s="8">
        <v>7.8E-2</v>
      </c>
      <c r="C11" s="8">
        <v>3.6999999999999998E-2</v>
      </c>
      <c r="E11" s="7">
        <v>6</v>
      </c>
      <c r="F11" s="8">
        <v>1.7000000000000001E-2</v>
      </c>
      <c r="G11" s="8">
        <v>1.2E-2</v>
      </c>
    </row>
    <row r="12" spans="1:7" x14ac:dyDescent="0.2">
      <c r="A12" s="6" t="s">
        <v>164</v>
      </c>
      <c r="B12" s="8">
        <v>6.2E-2</v>
      </c>
      <c r="C12" s="8">
        <v>7.0000000000000001E-3</v>
      </c>
      <c r="E12" s="7">
        <v>7</v>
      </c>
      <c r="F12" s="8">
        <v>-1.4999999999999999E-2</v>
      </c>
      <c r="G12" s="8">
        <v>1.2999999999999999E-2</v>
      </c>
    </row>
    <row r="13" spans="1:7" x14ac:dyDescent="0.2">
      <c r="A13" s="6" t="s">
        <v>165</v>
      </c>
      <c r="B13" s="8">
        <v>-4.4999999999999998E-2</v>
      </c>
      <c r="C13" s="8">
        <v>3.4000000000000002E-2</v>
      </c>
      <c r="E13" s="7">
        <v>8</v>
      </c>
      <c r="F13" s="8">
        <v>7.0000000000000001E-3</v>
      </c>
      <c r="G13" s="8">
        <v>6.0000000000000001E-3</v>
      </c>
    </row>
    <row r="14" spans="1:7" x14ac:dyDescent="0.2">
      <c r="A14" s="6" t="s">
        <v>166</v>
      </c>
      <c r="B14" s="8">
        <v>3.3000000000000002E-2</v>
      </c>
      <c r="C14" s="6"/>
      <c r="E14" s="7">
        <v>9</v>
      </c>
      <c r="F14" s="8">
        <v>-1.9E-2</v>
      </c>
      <c r="G14" s="8">
        <v>-3.0000000000000001E-3</v>
      </c>
    </row>
    <row r="15" spans="1:7" x14ac:dyDescent="0.2">
      <c r="A15" s="6" t="s">
        <v>167</v>
      </c>
      <c r="B15" s="8">
        <v>5.8000000000000003E-2</v>
      </c>
      <c r="C15" s="6"/>
      <c r="E15" s="7">
        <v>10</v>
      </c>
      <c r="F15" s="8">
        <v>1.0999999999999999E-2</v>
      </c>
      <c r="G15" s="8">
        <v>1.2999999999999999E-2</v>
      </c>
    </row>
    <row r="16" spans="1:7" x14ac:dyDescent="0.2">
      <c r="E16" s="7">
        <v>11</v>
      </c>
      <c r="F16" s="8">
        <v>3.0000000000000001E-3</v>
      </c>
      <c r="G16" s="8">
        <v>1.0999999999999999E-2</v>
      </c>
    </row>
    <row r="17" spans="1:7" x14ac:dyDescent="0.2">
      <c r="A17" s="13" t="s">
        <v>168</v>
      </c>
      <c r="B17" s="30"/>
      <c r="C17" s="30"/>
      <c r="E17" s="7">
        <v>12</v>
      </c>
      <c r="F17" s="8">
        <v>8.0000000000000002E-3</v>
      </c>
      <c r="G17" s="8">
        <v>8.9999999999999993E-3</v>
      </c>
    </row>
    <row r="18" spans="1:7" x14ac:dyDescent="0.2">
      <c r="A18" s="6" t="s">
        <v>169</v>
      </c>
      <c r="B18" s="7" t="s">
        <v>170</v>
      </c>
      <c r="C18" s="6"/>
      <c r="E18" s="7">
        <v>13</v>
      </c>
      <c r="F18" s="8">
        <v>5.0000000000000001E-3</v>
      </c>
      <c r="G18" s="8">
        <v>0</v>
      </c>
    </row>
    <row r="19" spans="1:7" x14ac:dyDescent="0.2">
      <c r="A19" s="6" t="s">
        <v>171</v>
      </c>
      <c r="B19" s="7" t="s">
        <v>116</v>
      </c>
      <c r="C19" s="6"/>
      <c r="E19" s="7">
        <v>14</v>
      </c>
      <c r="F19" s="8">
        <v>-2.1999999999999999E-2</v>
      </c>
      <c r="G19" s="8">
        <v>-7.0000000000000001E-3</v>
      </c>
    </row>
    <row r="20" spans="1:7" x14ac:dyDescent="0.2">
      <c r="A20" s="6" t="s">
        <v>172</v>
      </c>
      <c r="B20" s="7" t="s">
        <v>173</v>
      </c>
      <c r="C20" s="6"/>
      <c r="E20" s="7">
        <v>15</v>
      </c>
      <c r="F20" s="8">
        <v>4.0000000000000001E-3</v>
      </c>
      <c r="G20" s="8">
        <v>2.5999999999999999E-2</v>
      </c>
    </row>
    <row r="21" spans="1:7" x14ac:dyDescent="0.2">
      <c r="A21" s="6" t="s">
        <v>174</v>
      </c>
      <c r="B21" s="7" t="s">
        <v>175</v>
      </c>
      <c r="C21" s="6"/>
      <c r="E21" s="7">
        <v>16</v>
      </c>
      <c r="F21" s="8">
        <v>4.0000000000000001E-3</v>
      </c>
      <c r="G21" s="8">
        <v>-1.0999999999999999E-2</v>
      </c>
    </row>
    <row r="23" spans="1:7" x14ac:dyDescent="0.2">
      <c r="A23" s="18" t="s">
        <v>94</v>
      </c>
    </row>
    <row r="24" spans="1:7" x14ac:dyDescent="0.2">
      <c r="A24" s="13" t="s">
        <v>95</v>
      </c>
      <c r="B24" s="15" t="s">
        <v>6</v>
      </c>
      <c r="C24" s="15" t="s">
        <v>96</v>
      </c>
      <c r="D24" s="15" t="s">
        <v>8</v>
      </c>
    </row>
    <row r="25" spans="1:7" x14ac:dyDescent="0.2">
      <c r="A25" s="6" t="s">
        <v>176</v>
      </c>
      <c r="B25" s="8">
        <f>MAX(ABS(B9),ABS(C9),ABS(B10),ABS(C10))</f>
        <v>5.8000000000000003E-2</v>
      </c>
      <c r="C25" s="8">
        <v>7.0000000000000007E-2</v>
      </c>
      <c r="D25" s="9" t="str">
        <f>IF(B25&lt;=C25,"PASS","FAIL")</f>
        <v>PASS</v>
      </c>
      <c r="F25" s="19" t="s">
        <v>177</v>
      </c>
    </row>
  </sheetData>
  <mergeCells count="3">
    <mergeCell ref="A1:F1"/>
    <mergeCell ref="A2:F2"/>
    <mergeCell ref="B17:C1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Specifications</vt:lpstr>
      <vt:lpstr>Wafer Flatness</vt:lpstr>
      <vt:lpstr>Loader Repeatability</vt:lpstr>
      <vt:lpstr>Focus Calibration</vt:lpstr>
      <vt:lpstr>LSA Tele &amp; Focus</vt:lpstr>
      <vt:lpstr>Stepping</vt:lpstr>
      <vt:lpstr>Reticle Rotation</vt:lpstr>
      <vt:lpstr>Distortion</vt:lpstr>
      <vt:lpstr>Alignment Accuracy EGA</vt:lpstr>
      <vt:lpstr>Stage Running</vt:lpstr>
      <vt:lpstr>Uniformity &amp; Power</vt:lpstr>
      <vt:lpstr>Orthogonality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Chris Helms</cp:lastModifiedBy>
  <cp:revision>0</cp:revision>
  <dcterms:created xsi:type="dcterms:W3CDTF">2026-06-24T16:19:57Z</dcterms:created>
  <dcterms:modified xsi:type="dcterms:W3CDTF">2026-06-24T16:22:15Z</dcterms:modified>
  <dc:language>en-US</dc:language>
</cp:coreProperties>
</file>